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7" documentId="8_{2398031C-277C-4F61-934C-8194806E8ACB}" xr6:coauthVersionLast="47" xr6:coauthVersionMax="47" xr10:uidLastSave="{A491719F-3955-4D2E-970F-0A770A6A17C3}"/>
  <bookViews>
    <workbookView xWindow="-110" yWindow="-110" windowWidth="19420" windowHeight="10300" xr2:uid="{503EF071-8F25-4D27-A395-FB82D123BF1F}"/>
  </bookViews>
  <sheets>
    <sheet name="Title" sheetId="1" r:id="rId1"/>
    <sheet name="Viterbi 1" sheetId="2" r:id="rId2"/>
    <sheet name="Viterbi 2" sheetId="3" r:id="rId3"/>
    <sheet name="Viterbi 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" i="4" l="1" a="1"/>
  <c r="U2" i="4" s="1"/>
  <c r="K3" i="3" a="1"/>
  <c r="K3" i="3" s="1"/>
  <c r="M3" i="3" s="1" a="1"/>
  <c r="M3" i="3" s="1"/>
  <c r="J15" i="2" a="1"/>
  <c r="J15" i="2" s="1"/>
  <c r="O12" i="2" a="1"/>
  <c r="O12" i="2" s="1"/>
  <c r="N12" i="2" a="1"/>
  <c r="N12" i="2" s="1"/>
  <c r="M12" i="2" a="1"/>
  <c r="M12" i="2" s="1"/>
  <c r="O11" i="2" a="1"/>
  <c r="O11" i="2" s="1"/>
  <c r="N11" i="2" a="1"/>
  <c r="N11" i="2" s="1"/>
  <c r="M11" i="2" a="1"/>
  <c r="M11" i="2" s="1"/>
  <c r="O10" i="2" a="1"/>
  <c r="O10" i="2" s="1"/>
  <c r="N10" i="2" a="1"/>
  <c r="N10" i="2" s="1"/>
  <c r="M10" i="2" a="1"/>
  <c r="M10" i="2" s="1"/>
  <c r="O9" i="2" a="1"/>
  <c r="O9" i="2" s="1"/>
  <c r="N9" i="2" a="1"/>
  <c r="N9" i="2" s="1"/>
  <c r="M9" i="2" a="1"/>
  <c r="M9" i="2" s="1"/>
  <c r="O8" i="2" a="1"/>
  <c r="O8" i="2" s="1"/>
  <c r="N8" i="2" a="1"/>
  <c r="N8" i="2" s="1"/>
  <c r="M8" i="2" a="1"/>
  <c r="M8" i="2" s="1"/>
  <c r="O7" i="2" a="1"/>
  <c r="O7" i="2" s="1"/>
  <c r="N7" i="2" a="1"/>
  <c r="N7" i="2" s="1"/>
  <c r="M7" i="2" a="1"/>
  <c r="M7" i="2" s="1"/>
  <c r="O6" i="2" a="1"/>
  <c r="O6" i="2" s="1"/>
  <c r="N6" i="2" a="1"/>
  <c r="N6" i="2" s="1"/>
  <c r="M6" i="2" a="1"/>
  <c r="M6" i="2" s="1"/>
  <c r="O5" i="2" a="1"/>
  <c r="O5" i="2" s="1"/>
  <c r="N5" i="2" a="1"/>
  <c r="N5" i="2" s="1"/>
  <c r="M5" i="2" a="1"/>
  <c r="M5" i="2" s="1"/>
  <c r="O4" i="2" a="1"/>
  <c r="O4" i="2" s="1"/>
  <c r="N4" i="2" a="1"/>
  <c r="N4" i="2" s="1"/>
  <c r="M4" i="2" a="1"/>
  <c r="M4" i="2" s="1"/>
  <c r="Q3" i="2" a="1"/>
  <c r="Q3" i="2" s="1"/>
  <c r="I11" i="3"/>
  <c r="I10" i="3"/>
  <c r="I9" i="3"/>
  <c r="I8" i="3"/>
  <c r="I7" i="3"/>
  <c r="I6" i="3"/>
  <c r="I5" i="3"/>
  <c r="I4" i="3"/>
  <c r="I3" i="3"/>
  <c r="L5" i="2" a="1"/>
  <c r="L5" i="2" s="1"/>
  <c r="K5" i="2"/>
  <c r="K5" i="2" a="1"/>
  <c r="J5" i="2" a="1"/>
  <c r="J5" i="2" s="1"/>
  <c r="L4" i="2"/>
  <c r="L4" i="2" a="1"/>
  <c r="K4" i="2"/>
  <c r="K4" i="2" a="1"/>
  <c r="J4" i="2"/>
  <c r="J4" i="2" a="1"/>
  <c r="J3" i="2"/>
  <c r="J3" i="2" a="1"/>
  <c r="K6" i="2" l="1" a="1"/>
  <c r="K6" i="2" s="1"/>
  <c r="J6" i="2" a="1"/>
  <c r="J6" i="2" s="1"/>
  <c r="L6" i="2" a="1"/>
  <c r="L6" i="2" s="1"/>
  <c r="K7" i="2" l="1" a="1"/>
  <c r="K7" i="2" s="1"/>
  <c r="J7" i="2" a="1"/>
  <c r="J7" i="2" s="1"/>
  <c r="L7" i="2" a="1"/>
  <c r="L7" i="2" s="1"/>
  <c r="K8" i="2" l="1" a="1"/>
  <c r="K8" i="2" s="1"/>
  <c r="L8" i="2" a="1"/>
  <c r="L8" i="2" s="1"/>
  <c r="J8" i="2" a="1"/>
  <c r="J8" i="2" s="1"/>
  <c r="K9" i="2" l="1" a="1"/>
  <c r="K9" i="2" s="1"/>
  <c r="J9" i="2" a="1"/>
  <c r="J9" i="2" s="1"/>
  <c r="L9" i="2" a="1"/>
  <c r="L9" i="2" s="1"/>
  <c r="K10" i="2" l="1" a="1"/>
  <c r="K10" i="2" s="1"/>
  <c r="L10" i="2" a="1"/>
  <c r="L10" i="2" s="1"/>
  <c r="J10" i="2" a="1"/>
  <c r="J10" i="2" s="1"/>
  <c r="K11" i="2" l="1" a="1"/>
  <c r="K11" i="2" s="1"/>
  <c r="J11" i="2" a="1"/>
  <c r="J11" i="2" s="1"/>
  <c r="L11" i="2" a="1"/>
  <c r="L11" i="2" s="1"/>
  <c r="K12" i="2" l="1" a="1"/>
  <c r="K12" i="2" s="1"/>
  <c r="J12" i="2" a="1"/>
  <c r="J12" i="2" s="1"/>
  <c r="L12" i="2" a="1"/>
  <c r="L1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<sst xmlns="http://schemas.openxmlformats.org/spreadsheetml/2006/main" count="47" uniqueCount="26">
  <si>
    <t>Real Statistics Using Excel</t>
  </si>
  <si>
    <t>Updated</t>
  </si>
  <si>
    <t>Copyright © 2013 - 2026 Charles Zaiontz</t>
  </si>
  <si>
    <t>δi(s)</t>
  </si>
  <si>
    <t>r-max</t>
  </si>
  <si>
    <t>P</t>
  </si>
  <si>
    <t>π</t>
  </si>
  <si>
    <t>z</t>
  </si>
  <si>
    <t>x</t>
  </si>
  <si>
    <t>Q</t>
  </si>
  <si>
    <t>rain</t>
  </si>
  <si>
    <t>cloud</t>
  </si>
  <si>
    <t>sun</t>
  </si>
  <si>
    <t>burrow</t>
  </si>
  <si>
    <t>tree</t>
  </si>
  <si>
    <t>grass</t>
  </si>
  <si>
    <t>H</t>
  </si>
  <si>
    <t>L</t>
  </si>
  <si>
    <t>s</t>
  </si>
  <si>
    <t>G</t>
  </si>
  <si>
    <t>C</t>
  </si>
  <si>
    <t>A</t>
  </si>
  <si>
    <t>T</t>
  </si>
  <si>
    <t>Viterbi Algorithm for HMM</t>
  </si>
  <si>
    <t>observations</t>
  </si>
  <si>
    <t>hidden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</si>
</sst>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5" xfId="0" applyFont="1" applyBorder="1"/>
    <xf numFmtId="0" fontId="1" fillId="0" borderId="0" xfId="0" applyFont="1"/>
    <xf numFmtId="0" fontId="3" fillId="0" borderId="6" xfId="0" applyFont="1" applyBorder="1"/>
    <xf numFmtId="0" fontId="1" fillId="0" borderId="5" xfId="0" applyFont="1" applyBorder="1"/>
    <xf numFmtId="0" fontId="3" fillId="0" borderId="0" xfId="0" applyFont="1"/>
    <xf numFmtId="0" fontId="1" fillId="0" borderId="6" xfId="0" applyFont="1" applyBorder="1"/>
    <xf numFmtId="0" fontId="0" fillId="0" borderId="7" xfId="0" applyBorder="1"/>
    <xf numFmtId="0" fontId="0" fillId="0" borderId="1" xfId="0" applyBorder="1"/>
    <xf numFmtId="0" fontId="1" fillId="0" borderId="1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665D-5D13-48F3-A85F-0C841216C7AF}">
  <dimension ref="A1:B6"/>
  <sheetViews>
    <sheetView tabSelected="1" workbookViewId="0"/>
  </sheetViews>
  <sheetFormatPr defaultRowHeight="14.5" x14ac:dyDescent="0.35"/>
  <sheetData>
    <row r="1" spans="1:2" x14ac:dyDescent="0.35">
      <c r="A1" t="s">
        <v>0</v>
      </c>
    </row>
    <row r="2" spans="1:2" x14ac:dyDescent="0.35">
      <c r="A2" t="s">
        <v>23</v>
      </c>
    </row>
    <row r="4" spans="1:2" x14ac:dyDescent="0.35">
      <c r="A4" t="s">
        <v>1</v>
      </c>
      <c r="B4" s="1">
        <v>46239</v>
      </c>
    </row>
    <row r="6" spans="1:2" x14ac:dyDescent="0.3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1131-455F-4B41-902A-8BAB5DF74837}">
  <dimension ref="A1:Q24"/>
  <sheetViews>
    <sheetView workbookViewId="0"/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7" max="7" width="5.6328125" customWidth="1"/>
    <col min="8" max="9" width="3.6328125" customWidth="1"/>
    <col min="12" max="12" width="10.81640625" bestFit="1" customWidth="1"/>
    <col min="13" max="16" width="5.6328125" customWidth="1"/>
    <col min="17" max="17" width="3.6328125" style="2" customWidth="1"/>
  </cols>
  <sheetData>
    <row r="1" spans="1:17" x14ac:dyDescent="0.35">
      <c r="J1" s="29" t="s">
        <v>3</v>
      </c>
      <c r="K1" s="29"/>
      <c r="L1" s="29"/>
      <c r="M1" s="30" t="s">
        <v>4</v>
      </c>
      <c r="N1" s="30"/>
      <c r="O1" s="30"/>
    </row>
    <row r="2" spans="1:17" x14ac:dyDescent="0.35">
      <c r="A2" s="3" t="s">
        <v>5</v>
      </c>
      <c r="B2" s="3">
        <v>1</v>
      </c>
      <c r="C2" s="3">
        <v>2</v>
      </c>
      <c r="D2" s="3">
        <v>3</v>
      </c>
      <c r="E2" s="3"/>
      <c r="F2" s="4" t="s">
        <v>6</v>
      </c>
      <c r="H2" s="2" t="s">
        <v>7</v>
      </c>
      <c r="J2" s="5">
        <v>1</v>
      </c>
      <c r="K2" s="6">
        <v>2</v>
      </c>
      <c r="L2" s="6">
        <v>3</v>
      </c>
      <c r="M2" s="5">
        <v>1</v>
      </c>
      <c r="N2" s="6">
        <v>2</v>
      </c>
      <c r="O2" s="7">
        <v>3</v>
      </c>
      <c r="Q2" s="2" t="s">
        <v>8</v>
      </c>
    </row>
    <row r="3" spans="1:17" x14ac:dyDescent="0.35">
      <c r="A3">
        <v>1</v>
      </c>
      <c r="B3" s="8">
        <v>0.3</v>
      </c>
      <c r="C3" s="8">
        <v>0.3</v>
      </c>
      <c r="D3" s="8">
        <v>0.4</v>
      </c>
      <c r="F3" s="9">
        <v>0.2</v>
      </c>
      <c r="H3" s="10">
        <v>1</v>
      </c>
      <c r="J3" s="11" cm="1">
        <f t="array" ref="J3:L3">TRANSPOSE(F3:F5*INDEX(B8:D10,,H3))</f>
        <v>0.1</v>
      </c>
      <c r="K3">
        <v>0.06</v>
      </c>
      <c r="L3">
        <v>0.1</v>
      </c>
      <c r="M3" s="11">
        <v>0</v>
      </c>
      <c r="N3">
        <v>0</v>
      </c>
      <c r="O3" s="12">
        <v>0</v>
      </c>
      <c r="Q3" s="10" t="e" cm="1">
        <f t="array" aca="1" ref="Q3" ca="1">HMM_Viterbi(B3:D5,F3:F5,B8:D10,H3:H12)</f>
        <v>#NAME?</v>
      </c>
    </row>
    <row r="4" spans="1:17" x14ac:dyDescent="0.35">
      <c r="A4">
        <v>2</v>
      </c>
      <c r="B4" s="8">
        <v>0.3</v>
      </c>
      <c r="C4" s="8">
        <v>0.4</v>
      </c>
      <c r="D4" s="8">
        <v>0.3</v>
      </c>
      <c r="F4" s="9">
        <v>0.3</v>
      </c>
      <c r="H4" s="10">
        <v>3</v>
      </c>
      <c r="J4" s="11" cm="1">
        <f t="array" ref="J4">MAX($J3:$L3*TRANSPOSE(INDEX($B$3:$D$5,,J$2)))*INDEX($B$8:$D$10,J$2,$H4)</f>
        <v>8.9999999999999993E-3</v>
      </c>
      <c r="K4" cm="1">
        <f t="array" ref="K4">MAX($J3:$L3*TRANSPOSE(INDEX($B$3:$D$5,,K$2)))*INDEX($B$8:$D$10,K$2,$H4)</f>
        <v>1.0000000000000002E-2</v>
      </c>
      <c r="L4" cm="1">
        <f t="array" ref="L4">MAX($J3:$L3*TRANSPOSE(INDEX($B$3:$D$5,,L$2)))*INDEX($B$8:$D$10,L$2,$H4)</f>
        <v>1.2000000000000002E-2</v>
      </c>
      <c r="M4" s="13" t="e" cm="1">
        <f t="array" aca="1" ref="M4" ca="1">INDEX_MAX(INDEX($B$3:$D$5,,J$2)*TRANSPOSE($J3:$L3))</f>
        <v>#NAME?</v>
      </c>
      <c r="N4" s="14" t="e" cm="1">
        <f t="array" aca="1" ref="N4" ca="1">INDEX_MAX(INDEX($B$3:$D$5,,K$2)*TRANSPOSE($J3:$L3))</f>
        <v>#NAME?</v>
      </c>
      <c r="O4" s="15" t="e" cm="1">
        <f t="array" aca="1" ref="O4" ca="1">INDEX_MAX(INDEX($B$3:$D$5,,L$2)*TRANSPOSE($J3:$L3))</f>
        <v>#NAME?</v>
      </c>
      <c r="Q4" s="10"/>
    </row>
    <row r="5" spans="1:17" x14ac:dyDescent="0.35">
      <c r="A5">
        <v>3</v>
      </c>
      <c r="B5" s="8">
        <v>0.1</v>
      </c>
      <c r="C5" s="8">
        <v>0.5</v>
      </c>
      <c r="D5" s="8">
        <v>0.4</v>
      </c>
      <c r="F5" s="9">
        <v>0.5</v>
      </c>
      <c r="H5" s="10">
        <v>1</v>
      </c>
      <c r="J5" s="11" cm="1">
        <f t="array" ref="J5">MAX($J4:$L4*TRANSPOSE(INDEX($B$3:$D$5,,J$2)))*INDEX($B$8:$D$10,J$2,$H5)</f>
        <v>1.5000000000000002E-3</v>
      </c>
      <c r="K5" cm="1">
        <f t="array" ref="K5">MAX($J4:$L4*TRANSPOSE(INDEX($B$3:$D$5,,K$2)))*INDEX($B$8:$D$10,K$2,$H5)</f>
        <v>1.2000000000000003E-3</v>
      </c>
      <c r="L5" cm="1">
        <f t="array" ref="L5">MAX($J4:$L4*TRANSPOSE(INDEX($B$3:$D$5,,L$2)))*INDEX($B$8:$D$10,L$2,$H5)</f>
        <v>9.6000000000000035E-4</v>
      </c>
      <c r="M5" s="16" t="e" cm="1">
        <f t="array" aca="1" ref="M5" ca="1">INDEX_MAX(INDEX($B$3:$D$5,,J$2)*TRANSPOSE($J4:$L4))</f>
        <v>#NAME?</v>
      </c>
      <c r="N5" s="17" t="e" cm="1">
        <f t="array" aca="1" ref="N5" ca="1">INDEX_MAX(INDEX($B$3:$D$5,,K$2)*TRANSPOSE($J4:$L4))</f>
        <v>#NAME?</v>
      </c>
      <c r="O5" s="15" t="e" cm="1">
        <f t="array" aca="1" ref="O5" ca="1">INDEX_MAX(INDEX($B$3:$D$5,,L$2)*TRANSPOSE($J4:$L4))</f>
        <v>#NAME?</v>
      </c>
      <c r="Q5" s="10"/>
    </row>
    <row r="6" spans="1:17" x14ac:dyDescent="0.35">
      <c r="H6" s="10">
        <v>3</v>
      </c>
      <c r="J6" s="11" cm="1">
        <f t="array" ref="J6">MAX($J5:$L5*TRANSPOSE(INDEX($B$3:$D$5,,J$2)))*INDEX($B$8:$D$10,J$2,$H6)</f>
        <v>1.35E-4</v>
      </c>
      <c r="K6" cm="1">
        <f t="array" ref="K6">MAX($J5:$L5*TRANSPOSE(INDEX($B$3:$D$5,,K$2)))*INDEX($B$8:$D$10,K$2,$H6)</f>
        <v>9.6000000000000043E-5</v>
      </c>
      <c r="L6" cm="1">
        <f t="array" ref="L6">MAX($J5:$L5*TRANSPOSE(INDEX($B$3:$D$5,,L$2)))*INDEX($B$8:$D$10,L$2,$H6)</f>
        <v>1.8000000000000004E-4</v>
      </c>
      <c r="M6" s="13" t="e" cm="1">
        <f t="array" aca="1" ref="M6" ca="1">INDEX_MAX(INDEX($B$3:$D$5,,J$2)*TRANSPOSE($J5:$L5))</f>
        <v>#NAME?</v>
      </c>
      <c r="N6" s="17" t="e" cm="1">
        <f t="array" aca="1" ref="N6" ca="1">INDEX_MAX(INDEX($B$3:$D$5,,K$2)*TRANSPOSE($J5:$L5))</f>
        <v>#NAME?</v>
      </c>
      <c r="O6" s="18" t="e" cm="1">
        <f t="array" aca="1" ref="O6" ca="1">INDEX_MAX(INDEX($B$3:$D$5,,L$2)*TRANSPOSE($J5:$L5))</f>
        <v>#NAME?</v>
      </c>
      <c r="Q6" s="10"/>
    </row>
    <row r="7" spans="1:17" x14ac:dyDescent="0.35">
      <c r="A7" s="3" t="s">
        <v>9</v>
      </c>
      <c r="B7" s="3">
        <v>1</v>
      </c>
      <c r="C7" s="3">
        <v>2</v>
      </c>
      <c r="D7" s="3">
        <v>3</v>
      </c>
      <c r="E7" s="3"/>
      <c r="F7" s="3"/>
      <c r="H7" s="10">
        <v>2</v>
      </c>
      <c r="J7" s="11" cm="1">
        <f t="array" ref="J7">MAX($J6:$L6*TRANSPOSE(INDEX($B$3:$D$5,,J$2)))*INDEX($B$8:$D$10,J$2,$H7)</f>
        <v>8.1000000000000004E-6</v>
      </c>
      <c r="K7" cm="1">
        <f t="array" ref="K7">MAX($J6:$L6*TRANSPOSE(INDEX($B$3:$D$5,,K$2)))*INDEX($B$8:$D$10,K$2,$H7)</f>
        <v>5.4000000000000012E-5</v>
      </c>
      <c r="L7" cm="1">
        <f t="array" ref="L7">MAX($J6:$L6*TRANSPOSE(INDEX($B$3:$D$5,,L$2)))*INDEX($B$8:$D$10,L$2,$H7)</f>
        <v>3.6000000000000008E-5</v>
      </c>
      <c r="M7" s="13" t="e" cm="1">
        <f t="array" aca="1" ref="M7" ca="1">INDEX_MAX(INDEX($B$3:$D$5,,J$2)*TRANSPOSE($J6:$L6))</f>
        <v>#NAME?</v>
      </c>
      <c r="N7" s="14" t="e" cm="1">
        <f t="array" aca="1" ref="N7" ca="1">INDEX_MAX(INDEX($B$3:$D$5,,K$2)*TRANSPOSE($J6:$L6))</f>
        <v>#NAME?</v>
      </c>
      <c r="O7" s="15" t="e" cm="1">
        <f t="array" aca="1" ref="O7" ca="1">INDEX_MAX(INDEX($B$3:$D$5,,L$2)*TRANSPOSE($J6:$L6))</f>
        <v>#NAME?</v>
      </c>
      <c r="Q7" s="10"/>
    </row>
    <row r="8" spans="1:17" x14ac:dyDescent="0.35">
      <c r="A8">
        <v>1</v>
      </c>
      <c r="B8" s="8">
        <v>0.5</v>
      </c>
      <c r="C8" s="8">
        <v>0.2</v>
      </c>
      <c r="D8" s="8">
        <v>0.3</v>
      </c>
      <c r="F8" s="3"/>
      <c r="H8" s="10">
        <v>3</v>
      </c>
      <c r="J8" s="11" cm="1">
        <f t="array" ref="J8">MAX($J7:$L7*TRANSPOSE(INDEX($B$3:$D$5,,J$2)))*INDEX($B$8:$D$10,J$2,$H8)</f>
        <v>4.8600000000000009E-6</v>
      </c>
      <c r="K8" cm="1">
        <f t="array" ref="K8">MAX($J7:$L7*TRANSPOSE(INDEX($B$3:$D$5,,K$2)))*INDEX($B$8:$D$10,K$2,$H8)</f>
        <v>4.3200000000000018E-6</v>
      </c>
      <c r="L8" cm="1">
        <f t="array" ref="L8">MAX($J7:$L7*TRANSPOSE(INDEX($B$3:$D$5,,L$2)))*INDEX($B$8:$D$10,L$2,$H8)</f>
        <v>4.8600000000000009E-6</v>
      </c>
      <c r="M8" s="13" t="e" cm="1">
        <f t="array" aca="1" ref="M8" ca="1">INDEX_MAX(INDEX($B$3:$D$5,,J$2)*TRANSPOSE($J7:$L7))</f>
        <v>#NAME?</v>
      </c>
      <c r="N8" s="17" t="e" cm="1">
        <f t="array" aca="1" ref="N8" ca="1">INDEX_MAX(INDEX($B$3:$D$5,,K$2)*TRANSPOSE($J7:$L7))</f>
        <v>#NAME?</v>
      </c>
      <c r="O8" s="18" t="e" cm="1">
        <f t="array" aca="1" ref="O8" ca="1">INDEX_MAX(INDEX($B$3:$D$5,,L$2)*TRANSPOSE($J7:$L7))</f>
        <v>#NAME?</v>
      </c>
      <c r="Q8" s="10"/>
    </row>
    <row r="9" spans="1:17" x14ac:dyDescent="0.35">
      <c r="A9">
        <v>2</v>
      </c>
      <c r="B9" s="8">
        <v>0.2</v>
      </c>
      <c r="C9" s="8">
        <v>0.6</v>
      </c>
      <c r="D9" s="8">
        <v>0.2</v>
      </c>
      <c r="F9" s="3"/>
      <c r="H9" s="10">
        <v>3</v>
      </c>
      <c r="J9" s="11" cm="1">
        <f t="array" ref="J9">MAX($J8:$L8*TRANSPOSE(INDEX($B$3:$D$5,,J$2)))*INDEX($B$8:$D$10,J$2,$H9)</f>
        <v>4.3740000000000004E-7</v>
      </c>
      <c r="K9" cm="1">
        <f t="array" ref="K9">MAX($J8:$L8*TRANSPOSE(INDEX($B$3:$D$5,,K$2)))*INDEX($B$8:$D$10,K$2,$H9)</f>
        <v>4.8600000000000009E-7</v>
      </c>
      <c r="L9" cm="1">
        <f t="array" ref="L9">MAX($J8:$L8*TRANSPOSE(INDEX($B$3:$D$5,,L$2)))*INDEX($B$8:$D$10,L$2,$H9)</f>
        <v>5.8320000000000009E-7</v>
      </c>
      <c r="M9" s="13" t="e" cm="1">
        <f t="array" aca="1" ref="M9" ca="1">INDEX_MAX(INDEX($B$3:$D$5,,J$2)*TRANSPOSE($J8:$L8))</f>
        <v>#NAME?</v>
      </c>
      <c r="N9" s="14" t="e" cm="1">
        <f t="array" aca="1" ref="N9" ca="1">INDEX_MAX(INDEX($B$3:$D$5,,K$2)*TRANSPOSE($J8:$L8))</f>
        <v>#NAME?</v>
      </c>
      <c r="O9" s="15" t="e" cm="1">
        <f t="array" aca="1" ref="O9" ca="1">INDEX_MAX(INDEX($B$3:$D$5,,L$2)*TRANSPOSE($J8:$L8))</f>
        <v>#NAME?</v>
      </c>
      <c r="Q9" s="10"/>
    </row>
    <row r="10" spans="1:17" x14ac:dyDescent="0.35">
      <c r="A10">
        <v>3</v>
      </c>
      <c r="B10" s="8">
        <v>0.2</v>
      </c>
      <c r="C10" s="8">
        <v>0.5</v>
      </c>
      <c r="D10" s="8">
        <v>0.3</v>
      </c>
      <c r="F10" s="3"/>
      <c r="H10" s="10">
        <v>1</v>
      </c>
      <c r="J10" s="11" cm="1">
        <f t="array" ref="J10">MAX($J9:$L9*TRANSPOSE(INDEX($B$3:$D$5,,J$2)))*INDEX($B$8:$D$10,J$2,$H10)</f>
        <v>7.2900000000000011E-8</v>
      </c>
      <c r="K10" cm="1">
        <f t="array" ref="K10">MAX($J9:$L9*TRANSPOSE(INDEX($B$3:$D$5,,K$2)))*INDEX($B$8:$D$10,K$2,$H10)</f>
        <v>5.8320000000000009E-8</v>
      </c>
      <c r="L10" cm="1">
        <f t="array" ref="L10">MAX($J9:$L9*TRANSPOSE(INDEX($B$3:$D$5,,L$2)))*INDEX($B$8:$D$10,L$2,$H10)</f>
        <v>4.6656000000000011E-8</v>
      </c>
      <c r="M10" s="16" t="e" cm="1">
        <f t="array" aca="1" ref="M10" ca="1">INDEX_MAX(INDEX($B$3:$D$5,,J$2)*TRANSPOSE($J9:$L9))</f>
        <v>#NAME?</v>
      </c>
      <c r="N10" s="17" t="e" cm="1">
        <f t="array" aca="1" ref="N10" ca="1">INDEX_MAX(INDEX($B$3:$D$5,,K$2)*TRANSPOSE($J9:$L9))</f>
        <v>#NAME?</v>
      </c>
      <c r="O10" s="12" t="e" cm="1">
        <f t="array" aca="1" ref="O10" ca="1">INDEX_MAX(INDEX($B$3:$D$5,,L$2)*TRANSPOSE($J9:$L9))</f>
        <v>#NAME?</v>
      </c>
      <c r="Q10" s="10"/>
    </row>
    <row r="11" spans="1:17" x14ac:dyDescent="0.35">
      <c r="H11" s="10">
        <v>1</v>
      </c>
      <c r="J11" s="11" cm="1">
        <f t="array" ref="J11">MAX($J10:$L10*TRANSPOSE(INDEX($B$3:$D$5,,J$2)))*INDEX($B$8:$D$10,J$2,$H11)</f>
        <v>1.0935000000000002E-8</v>
      </c>
      <c r="K11" cm="1">
        <f t="array" ref="K11">MAX($J10:$L10*TRANSPOSE(INDEX($B$3:$D$5,,K$2)))*INDEX($B$8:$D$10,K$2,$H11)</f>
        <v>4.6656000000000018E-9</v>
      </c>
      <c r="L11" cm="1">
        <f t="array" ref="L11">MAX($J10:$L10*TRANSPOSE(INDEX($B$3:$D$5,,L$2)))*INDEX($B$8:$D$10,L$2,$H11)</f>
        <v>5.8320000000000014E-9</v>
      </c>
      <c r="M11" s="16" t="e" cm="1">
        <f t="array" aca="1" ref="M11" ca="1">INDEX_MAX(INDEX($B$3:$D$5,,J$2)*TRANSPOSE($J10:$L10))</f>
        <v>#NAME?</v>
      </c>
      <c r="N11" t="e" cm="1">
        <f t="array" aca="1" ref="N11" ca="1">INDEX_MAX(INDEX($B$3:$D$5,,K$2)*TRANSPOSE($J10:$L10))</f>
        <v>#NAME?</v>
      </c>
      <c r="O11" s="12" t="e" cm="1">
        <f t="array" aca="1" ref="O11" ca="1">INDEX_MAX(INDEX($B$3:$D$5,,L$2)*TRANSPOSE($J10:$L10))</f>
        <v>#NAME?</v>
      </c>
      <c r="Q11" s="10"/>
    </row>
    <row r="12" spans="1:17" x14ac:dyDescent="0.35">
      <c r="F12" s="3"/>
      <c r="H12" s="10">
        <v>3</v>
      </c>
      <c r="J12" s="19" cm="1">
        <f t="array" ref="J12">MAX($J11:$L11*TRANSPOSE(INDEX($B$3:$D$5,,J$2)))*INDEX($B$8:$D$10,J$2,$H12)</f>
        <v>9.8415000000000016E-10</v>
      </c>
      <c r="K12" s="20" cm="1">
        <f t="array" ref="K12">MAX($J11:$L11*TRANSPOSE(INDEX($B$3:$D$5,,K$2)))*INDEX($B$8:$D$10,K$2,$H12)</f>
        <v>6.5610000000000014E-10</v>
      </c>
      <c r="L12" s="21" cm="1">
        <f t="array" ref="L12">MAX($J11:$L11*TRANSPOSE(INDEX($B$3:$D$5,,L$2)))*INDEX($B$8:$D$10,L$2,$H12)</f>
        <v>1.3122000000000003E-9</v>
      </c>
      <c r="M12" s="19" t="e" cm="1">
        <f t="array" aca="1" ref="M12" ca="1">INDEX_MAX(INDEX($B$3:$D$5,,J$2)*TRANSPOSE($J11:$L11))</f>
        <v>#NAME?</v>
      </c>
      <c r="N12" s="20" t="e" cm="1">
        <f t="array" aca="1" ref="N12" ca="1">INDEX_MAX(INDEX($B$3:$D$5,,K$2)*TRANSPOSE($J11:$L11))</f>
        <v>#NAME?</v>
      </c>
      <c r="O12" s="22" t="e" cm="1">
        <f t="array" aca="1" ref="O12" ca="1">INDEX_MAX(INDEX($B$3:$D$5,,L$2)*TRANSPOSE($J11:$L11))</f>
        <v>#NAME?</v>
      </c>
      <c r="Q12" s="10"/>
    </row>
    <row r="13" spans="1:17" x14ac:dyDescent="0.35">
      <c r="H13" s="2"/>
    </row>
    <row r="14" spans="1:17" x14ac:dyDescent="0.35">
      <c r="H14" s="2"/>
    </row>
    <row r="15" spans="1:17" x14ac:dyDescent="0.35">
      <c r="H15" s="2"/>
      <c r="J15" s="23" t="e" cm="1">
        <f t="array" aca="1" ref="J15" ca="1">HMM_Viterbi0(B3:D5,F3:F5,B8:D10,H3:H12)</f>
        <v>#NAME?</v>
      </c>
      <c r="K15" s="24"/>
      <c r="L15" s="24"/>
      <c r="M15" s="24"/>
      <c r="N15" s="24"/>
      <c r="O15" s="25"/>
    </row>
    <row r="16" spans="1:17" x14ac:dyDescent="0.35">
      <c r="B16" t="s">
        <v>10</v>
      </c>
      <c r="C16" t="s">
        <v>11</v>
      </c>
      <c r="D16" t="s">
        <v>12</v>
      </c>
      <c r="H16" s="2"/>
      <c r="J16" s="11"/>
      <c r="O16" s="12"/>
    </row>
    <row r="17" spans="2:15" x14ac:dyDescent="0.35">
      <c r="B17" t="s">
        <v>13</v>
      </c>
      <c r="C17" t="s">
        <v>14</v>
      </c>
      <c r="D17" t="s">
        <v>15</v>
      </c>
      <c r="H17" s="2"/>
      <c r="J17" s="11"/>
      <c r="O17" s="12"/>
    </row>
    <row r="18" spans="2:15" x14ac:dyDescent="0.35">
      <c r="H18" s="2"/>
      <c r="J18" s="11"/>
      <c r="O18" s="12"/>
    </row>
    <row r="19" spans="2:15" x14ac:dyDescent="0.35">
      <c r="H19" s="2"/>
      <c r="J19" s="11"/>
      <c r="O19" s="12"/>
    </row>
    <row r="20" spans="2:15" x14ac:dyDescent="0.35">
      <c r="H20" s="2"/>
      <c r="J20" s="11"/>
      <c r="O20" s="12"/>
    </row>
    <row r="21" spans="2:15" x14ac:dyDescent="0.35">
      <c r="H21" s="2"/>
      <c r="J21" s="11"/>
      <c r="O21" s="12"/>
    </row>
    <row r="22" spans="2:15" x14ac:dyDescent="0.35">
      <c r="H22" s="2"/>
      <c r="J22" s="11"/>
      <c r="O22" s="12"/>
    </row>
    <row r="23" spans="2:15" x14ac:dyDescent="0.35">
      <c r="H23" s="2"/>
      <c r="J23" s="11"/>
      <c r="O23" s="12"/>
    </row>
    <row r="24" spans="2:15" x14ac:dyDescent="0.35">
      <c r="J24" s="19"/>
      <c r="K24" s="20"/>
      <c r="L24" s="20"/>
      <c r="M24" s="20"/>
      <c r="N24" s="20"/>
      <c r="O24" s="26"/>
    </row>
  </sheetData>
  <mergeCells count="2">
    <mergeCell ref="J1:L1"/>
    <mergeCell ref="M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ED8-7E61-4E48-8EDF-6635FF72EFC4}">
  <dimension ref="A2:M21"/>
  <sheetViews>
    <sheetView workbookViewId="0"/>
  </sheetViews>
  <sheetFormatPr defaultRowHeight="14.5" x14ac:dyDescent="0.35"/>
  <cols>
    <col min="1" max="1" width="2.90625" customWidth="1"/>
    <col min="2" max="5" width="5.6328125" style="2" customWidth="1"/>
    <col min="6" max="6" width="5.6328125" customWidth="1"/>
    <col min="7" max="9" width="3.6328125" customWidth="1"/>
    <col min="11" max="13" width="3.6328125" style="2" customWidth="1"/>
  </cols>
  <sheetData>
    <row r="2" spans="1:13" x14ac:dyDescent="0.35">
      <c r="A2" s="2" t="s">
        <v>5</v>
      </c>
      <c r="B2" s="2" t="s">
        <v>16</v>
      </c>
      <c r="C2" s="2" t="s">
        <v>17</v>
      </c>
      <c r="E2" s="27" t="s">
        <v>6</v>
      </c>
      <c r="G2" s="2" t="s">
        <v>7</v>
      </c>
      <c r="I2" s="2" t="s">
        <v>7</v>
      </c>
      <c r="K2" s="2" t="s">
        <v>18</v>
      </c>
      <c r="M2" s="2" t="s">
        <v>18</v>
      </c>
    </row>
    <row r="3" spans="1:13" x14ac:dyDescent="0.35">
      <c r="A3" s="2" t="s">
        <v>16</v>
      </c>
      <c r="B3" s="10">
        <v>0.5</v>
      </c>
      <c r="C3" s="10">
        <v>0.5</v>
      </c>
      <c r="E3" s="28">
        <v>0.5</v>
      </c>
      <c r="G3" s="10" t="s">
        <v>19</v>
      </c>
      <c r="I3" s="10">
        <f>MATCH(G3,B$6:E$6,0)</f>
        <v>3</v>
      </c>
      <c r="K3" s="28" t="e" cm="1">
        <f t="array" aca="1" ref="K3" ca="1">HMM_Viterbi(B3:C4,E3:E4,B7:E8,I3:I11)</f>
        <v>#NAME?</v>
      </c>
      <c r="M3" s="28" t="e" cm="1">
        <f t="array" aca="1" ref="M3:M11" ca="1">INDEX(A$7:A$8,K3:K11)</f>
        <v>#NAME?</v>
      </c>
    </row>
    <row r="4" spans="1:13" x14ac:dyDescent="0.35">
      <c r="A4" s="2" t="s">
        <v>17</v>
      </c>
      <c r="B4" s="10">
        <v>0.4</v>
      </c>
      <c r="C4" s="10">
        <v>0.6</v>
      </c>
      <c r="E4" s="28">
        <v>0.5</v>
      </c>
      <c r="G4" s="10" t="s">
        <v>19</v>
      </c>
      <c r="I4" s="10">
        <f t="shared" ref="I4:I11" si="0">MATCH(G4,B$6:E$6,0)</f>
        <v>3</v>
      </c>
      <c r="K4" s="28"/>
      <c r="M4" s="28" t="str">
        <f ca="1"/>
        <v>H</v>
      </c>
    </row>
    <row r="5" spans="1:13" x14ac:dyDescent="0.35">
      <c r="G5" s="10" t="s">
        <v>20</v>
      </c>
      <c r="I5" s="10">
        <f t="shared" si="0"/>
        <v>2</v>
      </c>
      <c r="K5" s="28"/>
      <c r="M5" s="28" t="str">
        <f ca="1"/>
        <v>H</v>
      </c>
    </row>
    <row r="6" spans="1:13" x14ac:dyDescent="0.35">
      <c r="A6" s="2" t="s">
        <v>9</v>
      </c>
      <c r="B6" s="2" t="s">
        <v>21</v>
      </c>
      <c r="C6" s="2" t="s">
        <v>20</v>
      </c>
      <c r="D6" s="2" t="s">
        <v>19</v>
      </c>
      <c r="E6" s="2" t="s">
        <v>22</v>
      </c>
      <c r="F6" s="3"/>
      <c r="G6" s="10" t="s">
        <v>21</v>
      </c>
      <c r="I6" s="10">
        <f t="shared" si="0"/>
        <v>1</v>
      </c>
      <c r="K6" s="28"/>
      <c r="M6" s="28" t="str">
        <f ca="1"/>
        <v>H</v>
      </c>
    </row>
    <row r="7" spans="1:13" x14ac:dyDescent="0.35">
      <c r="A7" s="2" t="s">
        <v>16</v>
      </c>
      <c r="B7" s="10">
        <v>0.2</v>
      </c>
      <c r="C7" s="10">
        <v>0.3</v>
      </c>
      <c r="D7" s="10">
        <v>0.3</v>
      </c>
      <c r="E7" s="10">
        <v>0.2</v>
      </c>
      <c r="F7" s="3"/>
      <c r="G7" s="10" t="s">
        <v>20</v>
      </c>
      <c r="I7" s="10">
        <f t="shared" si="0"/>
        <v>2</v>
      </c>
      <c r="K7" s="28"/>
      <c r="M7" s="28" t="str">
        <f ca="1"/>
        <v>H</v>
      </c>
    </row>
    <row r="8" spans="1:13" x14ac:dyDescent="0.35">
      <c r="A8" s="2" t="s">
        <v>17</v>
      </c>
      <c r="B8" s="10">
        <v>0.3</v>
      </c>
      <c r="C8" s="10">
        <v>0.2</v>
      </c>
      <c r="D8" s="10">
        <v>0.2</v>
      </c>
      <c r="E8" s="10">
        <v>0.3</v>
      </c>
      <c r="F8" s="3"/>
      <c r="G8" s="10" t="s">
        <v>22</v>
      </c>
      <c r="I8" s="10">
        <f t="shared" si="0"/>
        <v>4</v>
      </c>
      <c r="K8" s="28"/>
      <c r="M8" s="28" t="str">
        <f ca="1"/>
        <v>H</v>
      </c>
    </row>
    <row r="9" spans="1:13" x14ac:dyDescent="0.35">
      <c r="G9" s="10" t="s">
        <v>19</v>
      </c>
      <c r="I9" s="10">
        <f t="shared" si="0"/>
        <v>3</v>
      </c>
      <c r="K9" s="28"/>
      <c r="M9" s="28" t="str">
        <f ca="1"/>
        <v>H</v>
      </c>
    </row>
    <row r="10" spans="1:13" x14ac:dyDescent="0.35">
      <c r="F10" s="3"/>
      <c r="G10" s="10" t="s">
        <v>21</v>
      </c>
      <c r="I10" s="10">
        <f t="shared" si="0"/>
        <v>1</v>
      </c>
      <c r="K10" s="28"/>
      <c r="M10" s="28" t="str">
        <f ca="1"/>
        <v>H</v>
      </c>
    </row>
    <row r="11" spans="1:13" x14ac:dyDescent="0.35">
      <c r="G11" s="10" t="s">
        <v>21</v>
      </c>
      <c r="I11" s="10">
        <f t="shared" si="0"/>
        <v>1</v>
      </c>
      <c r="K11" s="28"/>
      <c r="M11" s="28" t="str">
        <f ca="1"/>
        <v>H</v>
      </c>
    </row>
    <row r="12" spans="1:13" x14ac:dyDescent="0.35">
      <c r="G12" s="2"/>
      <c r="I12" s="2"/>
    </row>
    <row r="13" spans="1:13" x14ac:dyDescent="0.35">
      <c r="G13" s="2"/>
      <c r="I13" s="2"/>
    </row>
    <row r="14" spans="1:13" x14ac:dyDescent="0.35">
      <c r="G14" s="2"/>
      <c r="I14" s="2"/>
    </row>
    <row r="15" spans="1:13" x14ac:dyDescent="0.35">
      <c r="G15" s="2"/>
      <c r="I15" s="2"/>
    </row>
    <row r="16" spans="1:13" x14ac:dyDescent="0.35">
      <c r="G16" s="2"/>
      <c r="I16" s="2"/>
    </row>
    <row r="17" spans="7:9" x14ac:dyDescent="0.35">
      <c r="G17" s="2"/>
      <c r="I17" s="2"/>
    </row>
    <row r="18" spans="7:9" x14ac:dyDescent="0.35">
      <c r="G18" s="2"/>
      <c r="I18" s="2"/>
    </row>
    <row r="19" spans="7:9" x14ac:dyDescent="0.35">
      <c r="G19" s="2"/>
      <c r="I19" s="2"/>
    </row>
    <row r="20" spans="7:9" x14ac:dyDescent="0.35">
      <c r="G20" s="2"/>
      <c r="I20" s="2"/>
    </row>
    <row r="21" spans="7:9" x14ac:dyDescent="0.35">
      <c r="G21" s="2"/>
      <c r="I2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BC6E-6687-42FD-83BE-C3E5BCB7C1AC}">
  <dimension ref="A1:AD12"/>
  <sheetViews>
    <sheetView workbookViewId="0"/>
  </sheetViews>
  <sheetFormatPr defaultRowHeight="14.5" x14ac:dyDescent="0.35"/>
  <cols>
    <col min="1" max="1" width="2.90625" style="2" customWidth="1"/>
    <col min="2" max="4" width="7.1796875" customWidth="1"/>
    <col min="5" max="8" width="6.453125" customWidth="1"/>
    <col min="9" max="9" width="5.6328125" customWidth="1"/>
    <col min="10" max="30" width="3.6328125" customWidth="1"/>
  </cols>
  <sheetData>
    <row r="1" spans="1:30" x14ac:dyDescent="0.35">
      <c r="A1" s="2" t="s">
        <v>5</v>
      </c>
      <c r="B1" s="3">
        <v>1</v>
      </c>
      <c r="C1" s="3">
        <v>2</v>
      </c>
      <c r="D1" s="3">
        <v>3</v>
      </c>
      <c r="E1" s="4" t="s">
        <v>6</v>
      </c>
      <c r="F1" s="3">
        <v>1</v>
      </c>
      <c r="G1" s="3">
        <v>2</v>
      </c>
      <c r="H1" s="3">
        <v>3</v>
      </c>
      <c r="J1" s="31" t="s">
        <v>24</v>
      </c>
      <c r="K1" s="31"/>
      <c r="L1" s="31"/>
      <c r="M1" s="31"/>
      <c r="N1" s="31"/>
      <c r="O1" s="31"/>
      <c r="P1" s="31"/>
      <c r="Q1" s="31"/>
      <c r="R1" s="31"/>
      <c r="S1" s="31"/>
      <c r="T1" s="2"/>
      <c r="U1" s="31" t="s">
        <v>25</v>
      </c>
      <c r="V1" s="31"/>
      <c r="W1" s="31"/>
      <c r="X1" s="31"/>
      <c r="Y1" s="31"/>
      <c r="Z1" s="31"/>
      <c r="AA1" s="31"/>
      <c r="AB1" s="31"/>
      <c r="AC1" s="31"/>
      <c r="AD1" s="31"/>
    </row>
    <row r="2" spans="1:30" x14ac:dyDescent="0.35">
      <c r="A2" s="2">
        <v>1</v>
      </c>
      <c r="B2" s="8">
        <v>0.3</v>
      </c>
      <c r="C2" s="8">
        <v>0.3</v>
      </c>
      <c r="D2" s="8">
        <v>0.4</v>
      </c>
      <c r="E2" s="9">
        <v>0.2</v>
      </c>
      <c r="F2" s="8">
        <v>0.5</v>
      </c>
      <c r="G2" s="8">
        <v>0.2</v>
      </c>
      <c r="H2" s="8">
        <v>0.3</v>
      </c>
      <c r="J2" s="10">
        <v>3</v>
      </c>
      <c r="K2" s="10">
        <v>1</v>
      </c>
      <c r="L2" s="10">
        <v>2</v>
      </c>
      <c r="M2" s="10">
        <v>2</v>
      </c>
      <c r="N2" s="10">
        <v>3</v>
      </c>
      <c r="O2" s="10">
        <v>1</v>
      </c>
      <c r="P2" s="10">
        <v>2</v>
      </c>
      <c r="Q2" s="10">
        <v>2</v>
      </c>
      <c r="R2" s="10">
        <v>1</v>
      </c>
      <c r="S2" s="10">
        <v>2</v>
      </c>
      <c r="T2" s="2"/>
      <c r="U2" s="9" t="e" cm="1">
        <f t="array" aca="1" ref="U2" ca="1">HMM_ViterbiX($B2:$D4,$E2:$E4,$F2:$H4,J2:S11)</f>
        <v>#NAME?</v>
      </c>
      <c r="V2" s="9"/>
      <c r="W2" s="9"/>
      <c r="X2" s="9"/>
      <c r="Y2" s="9"/>
      <c r="Z2" s="9"/>
      <c r="AA2" s="9"/>
      <c r="AB2" s="9"/>
      <c r="AC2" s="9"/>
      <c r="AD2" s="9"/>
    </row>
    <row r="3" spans="1:30" x14ac:dyDescent="0.35">
      <c r="A3" s="2">
        <v>2</v>
      </c>
      <c r="B3" s="8">
        <v>0.3</v>
      </c>
      <c r="C3" s="8">
        <v>0.4</v>
      </c>
      <c r="D3" s="8">
        <v>0.3</v>
      </c>
      <c r="E3" s="9">
        <v>0.3</v>
      </c>
      <c r="F3" s="8">
        <v>0.2</v>
      </c>
      <c r="G3" s="8">
        <v>0.6</v>
      </c>
      <c r="H3" s="8">
        <v>0.2</v>
      </c>
      <c r="J3" s="10">
        <v>1</v>
      </c>
      <c r="K3" s="10">
        <v>1</v>
      </c>
      <c r="L3" s="10">
        <v>2</v>
      </c>
      <c r="M3" s="10">
        <v>2</v>
      </c>
      <c r="N3" s="10">
        <v>3</v>
      </c>
      <c r="O3" s="10">
        <v>1</v>
      </c>
      <c r="P3" s="10">
        <v>2</v>
      </c>
      <c r="Q3" s="10">
        <v>3</v>
      </c>
      <c r="R3" s="10">
        <v>3</v>
      </c>
      <c r="S3" s="10">
        <v>1</v>
      </c>
      <c r="T3" s="2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x14ac:dyDescent="0.35">
      <c r="A4" s="2">
        <v>3</v>
      </c>
      <c r="B4" s="8">
        <v>0.1</v>
      </c>
      <c r="C4" s="8">
        <v>0.5</v>
      </c>
      <c r="D4" s="8">
        <v>0.4</v>
      </c>
      <c r="E4" s="9">
        <v>0.5</v>
      </c>
      <c r="F4" s="8">
        <v>0.2</v>
      </c>
      <c r="G4" s="8">
        <v>0.5</v>
      </c>
      <c r="H4" s="8">
        <v>0.3</v>
      </c>
      <c r="J4" s="10">
        <v>1</v>
      </c>
      <c r="K4" s="10">
        <v>3</v>
      </c>
      <c r="L4" s="10">
        <v>3</v>
      </c>
      <c r="M4" s="10">
        <v>3</v>
      </c>
      <c r="N4" s="10">
        <v>3</v>
      </c>
      <c r="O4" s="10">
        <v>1</v>
      </c>
      <c r="P4" s="10">
        <v>1</v>
      </c>
      <c r="Q4" s="10">
        <v>1</v>
      </c>
      <c r="R4" s="10">
        <v>3</v>
      </c>
      <c r="S4" s="10">
        <v>1</v>
      </c>
      <c r="T4" s="2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x14ac:dyDescent="0.35">
      <c r="J5" s="10">
        <v>3</v>
      </c>
      <c r="K5" s="10">
        <v>2</v>
      </c>
      <c r="L5" s="10">
        <v>1</v>
      </c>
      <c r="M5" s="10">
        <v>1</v>
      </c>
      <c r="N5" s="10">
        <v>1</v>
      </c>
      <c r="O5" s="10">
        <v>2</v>
      </c>
      <c r="P5" s="10">
        <v>1</v>
      </c>
      <c r="Q5" s="10">
        <v>1</v>
      </c>
      <c r="R5" s="10">
        <v>1</v>
      </c>
      <c r="S5" s="10">
        <v>1</v>
      </c>
      <c r="T5" s="2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x14ac:dyDescent="0.35">
      <c r="E6" s="3"/>
      <c r="F6" s="3"/>
      <c r="G6" s="3"/>
      <c r="H6" s="3"/>
      <c r="J6" s="10">
        <v>1</v>
      </c>
      <c r="K6" s="10">
        <v>2</v>
      </c>
      <c r="L6" s="10">
        <v>1</v>
      </c>
      <c r="M6" s="10">
        <v>3</v>
      </c>
      <c r="N6" s="10">
        <v>1</v>
      </c>
      <c r="O6" s="10">
        <v>1</v>
      </c>
      <c r="P6" s="10">
        <v>2</v>
      </c>
      <c r="Q6" s="10">
        <v>2</v>
      </c>
      <c r="R6" s="10">
        <v>2</v>
      </c>
      <c r="S6" s="10">
        <v>1</v>
      </c>
      <c r="T6" s="2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35">
      <c r="E7" s="3"/>
      <c r="F7" s="3"/>
      <c r="G7" s="3"/>
      <c r="H7" s="3"/>
      <c r="J7" s="10">
        <v>2</v>
      </c>
      <c r="K7" s="10">
        <v>1</v>
      </c>
      <c r="L7" s="10">
        <v>2</v>
      </c>
      <c r="M7" s="10">
        <v>2</v>
      </c>
      <c r="N7" s="10">
        <v>2</v>
      </c>
      <c r="O7" s="10">
        <v>2</v>
      </c>
      <c r="P7" s="10">
        <v>2</v>
      </c>
      <c r="Q7" s="10">
        <v>3</v>
      </c>
      <c r="R7" s="10">
        <v>3</v>
      </c>
      <c r="S7" s="10">
        <v>1</v>
      </c>
      <c r="T7" s="2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x14ac:dyDescent="0.35">
      <c r="E8" s="3"/>
      <c r="F8" s="3"/>
      <c r="G8" s="3"/>
      <c r="H8" s="3"/>
      <c r="J8" s="10">
        <v>1</v>
      </c>
      <c r="K8" s="10">
        <v>3</v>
      </c>
      <c r="L8" s="10">
        <v>3</v>
      </c>
      <c r="M8" s="10">
        <v>2</v>
      </c>
      <c r="N8" s="10">
        <v>1</v>
      </c>
      <c r="O8" s="10">
        <v>3</v>
      </c>
      <c r="P8" s="10">
        <v>3</v>
      </c>
      <c r="Q8" s="10">
        <v>2</v>
      </c>
      <c r="R8" s="10">
        <v>2</v>
      </c>
      <c r="S8" s="10">
        <v>2</v>
      </c>
      <c r="T8" s="2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x14ac:dyDescent="0.35">
      <c r="E9" s="3"/>
      <c r="F9" s="3"/>
      <c r="G9" s="3"/>
      <c r="H9" s="3"/>
      <c r="J9" s="10">
        <v>2</v>
      </c>
      <c r="K9" s="10">
        <v>1</v>
      </c>
      <c r="L9" s="10">
        <v>3</v>
      </c>
      <c r="M9" s="10">
        <v>3</v>
      </c>
      <c r="N9" s="10">
        <v>2</v>
      </c>
      <c r="O9" s="10">
        <v>1</v>
      </c>
      <c r="P9" s="10">
        <v>3</v>
      </c>
      <c r="Q9" s="10">
        <v>2</v>
      </c>
      <c r="R9" s="10">
        <v>3</v>
      </c>
      <c r="S9" s="10">
        <v>2</v>
      </c>
      <c r="T9" s="2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x14ac:dyDescent="0.35">
      <c r="J10" s="10">
        <v>1</v>
      </c>
      <c r="K10" s="10">
        <v>1</v>
      </c>
      <c r="L10" s="10">
        <v>2</v>
      </c>
      <c r="M10" s="10">
        <v>2</v>
      </c>
      <c r="N10" s="10">
        <v>2</v>
      </c>
      <c r="O10" s="10">
        <v>1</v>
      </c>
      <c r="P10" s="10">
        <v>1</v>
      </c>
      <c r="Q10" s="10">
        <v>1</v>
      </c>
      <c r="R10" s="10">
        <v>1</v>
      </c>
      <c r="S10" s="10">
        <v>3</v>
      </c>
      <c r="T10" s="2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x14ac:dyDescent="0.35">
      <c r="E11" s="3"/>
      <c r="F11" s="3"/>
      <c r="G11" s="3"/>
      <c r="H11" s="3"/>
      <c r="J11" s="10">
        <v>2</v>
      </c>
      <c r="K11" s="10">
        <v>1</v>
      </c>
      <c r="L11" s="10">
        <v>2</v>
      </c>
      <c r="M11" s="10">
        <v>1</v>
      </c>
      <c r="N11" s="10">
        <v>2</v>
      </c>
      <c r="O11" s="10">
        <v>1</v>
      </c>
      <c r="P11" s="10">
        <v>1</v>
      </c>
      <c r="Q11" s="10">
        <v>3</v>
      </c>
      <c r="R11" s="10">
        <v>3</v>
      </c>
      <c r="S11" s="10">
        <v>1</v>
      </c>
      <c r="T11" s="2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x14ac:dyDescent="0.35"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</sheetData>
  <mergeCells count="2">
    <mergeCell ref="J1:S1"/>
    <mergeCell ref="U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Viterbi 1</vt:lpstr>
      <vt:lpstr>Viterbi 2</vt:lpstr>
      <vt:lpstr>Viterbi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2026-08-05T07:17:10Z</dcterms:created>
  <dcterms:modified xsi:type="dcterms:W3CDTF">2026-08-05T08:06:46Z</dcterms:modified>
</cp:coreProperties>
</file>