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5D56DD71-D7E2-405B-9E4E-7518095647DE}" xr6:coauthVersionLast="47" xr6:coauthVersionMax="47" xr10:uidLastSave="{00000000-0000-0000-0000-000000000000}"/>
  <bookViews>
    <workbookView xWindow="-110" yWindow="-110" windowWidth="19420" windowHeight="10300" xr2:uid="{00A0EF8B-DDC3-4561-ACB2-C7658D40F7C9}"/>
  </bookViews>
  <sheets>
    <sheet name="Title" sheetId="1" r:id="rId1"/>
    <sheet name="For Back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" i="2" l="1"/>
  <c r="O25" i="2"/>
  <c r="O25" i="2" a="1"/>
  <c r="N25" i="2"/>
  <c r="N26" i="2" s="1"/>
  <c r="H25" i="2"/>
  <c r="O24" i="2"/>
  <c r="O24" i="2" a="1"/>
  <c r="N24" i="2"/>
  <c r="I24" i="2" a="1"/>
  <c r="I24" i="2" s="1"/>
  <c r="H24" i="2"/>
  <c r="O23" i="2" a="1"/>
  <c r="O23" i="2" s="1"/>
  <c r="R23" i="2" s="1" a="1"/>
  <c r="R23" i="2" s="1"/>
  <c r="L23" i="2"/>
  <c r="I23" i="2"/>
  <c r="I23" i="2" a="1"/>
  <c r="N19" i="2"/>
  <c r="L19" i="2"/>
  <c r="H19" i="2"/>
  <c r="Z18" i="2"/>
  <c r="Z19" i="2" s="1"/>
  <c r="T18" i="2"/>
  <c r="T19" i="2" s="1"/>
  <c r="N18" i="2"/>
  <c r="L18" i="2"/>
  <c r="H18" i="2"/>
  <c r="Z17" i="2"/>
  <c r="T17" i="2"/>
  <c r="N17" i="2"/>
  <c r="L17" i="2"/>
  <c r="H17" i="2"/>
  <c r="AA16" i="2" a="1"/>
  <c r="AA16" i="2" s="1"/>
  <c r="U16" i="2" a="1"/>
  <c r="U16" i="2" s="1"/>
  <c r="O16" i="2" a="1"/>
  <c r="O16" i="2" s="1"/>
  <c r="R16" i="2" s="1" a="1"/>
  <c r="R16" i="2" s="1"/>
  <c r="I16" i="2" a="1"/>
  <c r="I16" i="2" s="1"/>
  <c r="L16" i="2" s="1"/>
  <c r="H8" i="2"/>
  <c r="Q7" i="2"/>
  <c r="Q7" i="2" a="1"/>
  <c r="P7" i="2"/>
  <c r="P7" i="2" a="1"/>
  <c r="O7" i="2"/>
  <c r="O7" i="2" a="1"/>
  <c r="N7" i="2"/>
  <c r="N8" i="2" s="1"/>
  <c r="H7" i="2"/>
  <c r="Q6" i="2" a="1"/>
  <c r="Q6" i="2" s="1"/>
  <c r="P6" i="2" a="1"/>
  <c r="P6" i="2" s="1"/>
  <c r="O6" i="2" a="1"/>
  <c r="O6" i="2" s="1"/>
  <c r="N6" i="2"/>
  <c r="K6" i="2"/>
  <c r="K6" i="2" a="1"/>
  <c r="J6" i="2" a="1"/>
  <c r="J6" i="2" s="1"/>
  <c r="I6" i="2" a="1"/>
  <c r="I6" i="2" s="1"/>
  <c r="H6" i="2"/>
  <c r="L5" i="2"/>
  <c r="K5" i="2"/>
  <c r="K5" i="2" a="1"/>
  <c r="J5" i="2"/>
  <c r="J5" i="2" a="1"/>
  <c r="I5" i="2"/>
  <c r="I5" i="2" a="1"/>
  <c r="J7" i="2" l="1" a="1"/>
  <c r="J7" i="2" s="1"/>
  <c r="K7" i="2" a="1"/>
  <c r="K7" i="2" s="1"/>
  <c r="L6" i="2"/>
  <c r="I7" i="2" a="1"/>
  <c r="I7" i="2" s="1"/>
  <c r="L24" i="2"/>
  <c r="I25" i="2" a="1"/>
  <c r="I25" i="2" s="1"/>
  <c r="P5" i="2" a="1"/>
  <c r="P5" i="2" s="1"/>
  <c r="O5" i="2" a="1"/>
  <c r="O5" i="2" s="1"/>
  <c r="Q5" i="2" a="1"/>
  <c r="Q5" i="2" s="1"/>
  <c r="I8" i="2" l="1" a="1"/>
  <c r="I8" i="2" s="1"/>
  <c r="L8" i="2" s="1"/>
  <c r="K8" i="2" a="1"/>
  <c r="K8" i="2" s="1"/>
  <c r="L7" i="2"/>
  <c r="J8" i="2" a="1"/>
  <c r="J8" i="2" s="1"/>
  <c r="R5" i="2" a="1"/>
  <c r="R5" i="2" s="1"/>
  <c r="L25" i="2"/>
  <c r="I26" i="2" a="1"/>
  <c r="I26" i="2" s="1"/>
  <c r="L2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<sst xmlns="http://schemas.openxmlformats.org/spreadsheetml/2006/main" count="40" uniqueCount="21">
  <si>
    <t>Real Statistics Using Excel</t>
  </si>
  <si>
    <t>Updated</t>
  </si>
  <si>
    <t>Copyright © 2013 - 2026 Charles Zaiontz</t>
  </si>
  <si>
    <t>P</t>
  </si>
  <si>
    <t>π</t>
  </si>
  <si>
    <t>Forward algorithm</t>
  </si>
  <si>
    <t>Backward algorithm</t>
  </si>
  <si>
    <t>α(s)</t>
  </si>
  <si>
    <t>β(s)</t>
  </si>
  <si>
    <t>i</t>
  </si>
  <si>
    <r>
      <t>P(z</t>
    </r>
    <r>
      <rPr>
        <vertAlign val="subscript"/>
        <sz val="11"/>
        <color theme="1"/>
        <rFont val="Aptos Narrow"/>
        <family val="2"/>
      </rPr>
      <t>1:i</t>
    </r>
    <r>
      <rPr>
        <sz val="11"/>
        <color theme="1"/>
        <rFont val="Aptos Narrow"/>
        <family val="2"/>
      </rPr>
      <t>)</t>
    </r>
  </si>
  <si>
    <r>
      <t>P(z</t>
    </r>
    <r>
      <rPr>
        <vertAlign val="subscript"/>
        <sz val="11"/>
        <color theme="1"/>
        <rFont val="Aptos Narrow"/>
        <family val="2"/>
      </rPr>
      <t>1:n</t>
    </r>
    <r>
      <rPr>
        <sz val="11"/>
        <color theme="1"/>
        <rFont val="Aptos Narrow"/>
        <family val="2"/>
      </rPr>
      <t>)</t>
    </r>
  </si>
  <si>
    <t>Q</t>
  </si>
  <si>
    <t>z</t>
  </si>
  <si>
    <t>rain</t>
  </si>
  <si>
    <t>cloud</t>
  </si>
  <si>
    <t>sun</t>
  </si>
  <si>
    <t>burrow</t>
  </si>
  <si>
    <t>tree</t>
  </si>
  <si>
    <t>grass</t>
  </si>
  <si>
    <t>HMM Forwrd/Backward Algorithms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</si>
</sst>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b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5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Roy"/>
      <sheetName val="Pillai"/>
      <sheetName val="Wilk"/>
      <sheetName val="Hotel"/>
      <sheetName val="Color"/>
      <sheetName val="XRealStatsX"/>
    </sheetNames>
    <definedNames>
      <definedName name="HMM_Backward"/>
      <definedName name="HMM_Forward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AC90-BADC-47B4-B96F-B3F48F488DE3}">
  <dimension ref="A1:B6"/>
  <sheetViews>
    <sheetView tabSelected="1" workbookViewId="0"/>
  </sheetViews>
  <sheetFormatPr defaultRowHeight="14.5" x14ac:dyDescent="0.35"/>
  <sheetData>
    <row r="1" spans="1:2" x14ac:dyDescent="0.35">
      <c r="A1" t="s">
        <v>0</v>
      </c>
    </row>
    <row r="2" spans="1:2" x14ac:dyDescent="0.35">
      <c r="A2" t="s">
        <v>20</v>
      </c>
    </row>
    <row r="4" spans="1:2" x14ac:dyDescent="0.35">
      <c r="A4" t="s">
        <v>1</v>
      </c>
      <c r="B4" s="1">
        <v>46238</v>
      </c>
    </row>
    <row r="6" spans="1:2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A21A-72BF-485E-8F8D-259FC84F7AE5}">
  <dimension ref="A1:AD26"/>
  <sheetViews>
    <sheetView workbookViewId="0"/>
  </sheetViews>
  <sheetFormatPr defaultRowHeight="14.5" x14ac:dyDescent="0.35"/>
  <cols>
    <col min="1" max="1" width="2.90625" customWidth="1"/>
    <col min="2" max="4" width="7.1796875" customWidth="1"/>
    <col min="5" max="5" width="4" customWidth="1"/>
    <col min="6" max="6" width="6.453125" customWidth="1"/>
    <col min="7" max="7" width="6.90625" customWidth="1"/>
    <col min="8" max="8" width="3.6328125" customWidth="1"/>
    <col min="14" max="14" width="3.6328125" customWidth="1"/>
  </cols>
  <sheetData>
    <row r="1" spans="1:30" s="2" customFormat="1" x14ac:dyDescent="0.35">
      <c r="A1" s="2" t="s">
        <v>3</v>
      </c>
      <c r="B1" s="2">
        <v>1</v>
      </c>
      <c r="C1" s="2">
        <v>2</v>
      </c>
      <c r="D1" s="2">
        <v>3</v>
      </c>
      <c r="F1" s="3" t="s">
        <v>4</v>
      </c>
      <c r="H1" s="4" t="s">
        <v>5</v>
      </c>
      <c r="N1" s="4" t="s">
        <v>6</v>
      </c>
    </row>
    <row r="2" spans="1:30" x14ac:dyDescent="0.35">
      <c r="A2">
        <v>1</v>
      </c>
      <c r="B2" s="5">
        <v>0.3</v>
      </c>
      <c r="C2" s="5">
        <v>0.3</v>
      </c>
      <c r="D2" s="5">
        <v>0.4</v>
      </c>
      <c r="F2" s="6">
        <v>0.2</v>
      </c>
      <c r="T2" s="2"/>
      <c r="U2" s="2"/>
      <c r="V2" s="2"/>
    </row>
    <row r="3" spans="1:30" x14ac:dyDescent="0.35">
      <c r="A3">
        <v>2</v>
      </c>
      <c r="B3" s="5">
        <v>0.3</v>
      </c>
      <c r="C3" s="5">
        <v>0.4</v>
      </c>
      <c r="D3" s="5">
        <v>0.3</v>
      </c>
      <c r="F3" s="6">
        <v>0.3</v>
      </c>
      <c r="H3" s="7"/>
      <c r="I3" s="8" t="s">
        <v>7</v>
      </c>
      <c r="J3" s="8"/>
      <c r="K3" s="8"/>
      <c r="L3" s="7"/>
      <c r="N3" s="7"/>
      <c r="O3" s="8" t="s">
        <v>8</v>
      </c>
      <c r="P3" s="8"/>
      <c r="Q3" s="8"/>
      <c r="R3" s="7"/>
      <c r="T3" s="2"/>
      <c r="U3" s="2"/>
      <c r="V3" s="2"/>
    </row>
    <row r="4" spans="1:30" ht="16.5" x14ac:dyDescent="0.45">
      <c r="A4">
        <v>3</v>
      </c>
      <c r="B4" s="5">
        <v>0.1</v>
      </c>
      <c r="C4" s="5">
        <v>0.2</v>
      </c>
      <c r="D4" s="5">
        <v>0.7</v>
      </c>
      <c r="F4" s="6">
        <v>0.5</v>
      </c>
      <c r="H4" s="9" t="s">
        <v>9</v>
      </c>
      <c r="I4" s="10">
        <v>1</v>
      </c>
      <c r="J4" s="10">
        <v>2</v>
      </c>
      <c r="K4" s="10">
        <v>3</v>
      </c>
      <c r="L4" s="10" t="s">
        <v>10</v>
      </c>
      <c r="N4" s="9" t="s">
        <v>9</v>
      </c>
      <c r="O4" s="10">
        <v>1</v>
      </c>
      <c r="P4" s="10">
        <v>2</v>
      </c>
      <c r="Q4" s="10">
        <v>3</v>
      </c>
      <c r="R4" s="10" t="s">
        <v>11</v>
      </c>
      <c r="T4" s="2"/>
      <c r="U4" s="2"/>
      <c r="V4" s="2"/>
    </row>
    <row r="5" spans="1:30" x14ac:dyDescent="0.35">
      <c r="H5">
        <v>1</v>
      </c>
      <c r="I5" cm="1">
        <f t="array" ref="I5">INDEX($F2:$F4,I4)*INDEX($B$7:$D$9,I$4,$F7)</f>
        <v>4.0000000000000008E-2</v>
      </c>
      <c r="J5" cm="1">
        <f t="array" ref="J5">INDEX($F2:$F4,J4)*INDEX($B$7:$D$9,J$4,$F7)</f>
        <v>0.18</v>
      </c>
      <c r="K5" cm="1">
        <f t="array" ref="K5">INDEX($F2:$F4,K4)*INDEX($B$7:$D$9,K$4,$F7)</f>
        <v>0.25</v>
      </c>
      <c r="L5">
        <f>SUM(I5:K5)</f>
        <v>0.47</v>
      </c>
      <c r="N5">
        <v>1</v>
      </c>
      <c r="O5" cm="1">
        <f t="array" ref="O5">MMULT($O6:$Q6*INDEX($B$2:$D$4,O$4,),INDEX($B$7:$D$9,,$F8))</f>
        <v>3.6720000000000003E-2</v>
      </c>
      <c r="P5" cm="1">
        <f t="array" ref="P5">MMULT($O6:$Q6*INDEX($B$2:$D$4,P$4,),INDEX($B$7:$D$9,,$F8))</f>
        <v>3.6431999999999999E-2</v>
      </c>
      <c r="Q5" cm="1">
        <f t="array" ref="Q5">MMULT($O6:$Q6*INDEX($B$2:$D$4,Q$4,),INDEX($B$7:$D$9,,$F8))</f>
        <v>2.9831999999999997E-2</v>
      </c>
      <c r="R5" cm="1">
        <f t="array" ref="R5">MMULT(O5:Q5,F2:F4*INDEX(B7:D9,,F7))</f>
        <v>1.548456E-2</v>
      </c>
      <c r="T5" s="2"/>
      <c r="U5" s="2"/>
      <c r="V5" s="2"/>
    </row>
    <row r="6" spans="1:30" s="2" customFormat="1" x14ac:dyDescent="0.35">
      <c r="A6" s="2" t="s">
        <v>12</v>
      </c>
      <c r="B6" s="2">
        <v>1</v>
      </c>
      <c r="C6" s="2">
        <v>2</v>
      </c>
      <c r="D6" s="2">
        <v>3</v>
      </c>
      <c r="F6" s="2" t="s">
        <v>13</v>
      </c>
      <c r="H6">
        <f>H5+1</f>
        <v>2</v>
      </c>
      <c r="I6" cm="1">
        <f t="array" ref="I6">INDEX($B$7:$D$9,I$4,$F8)*MMULT($I5:$K5,B$2:B$4)</f>
        <v>4.5499999999999999E-2</v>
      </c>
      <c r="J6" cm="1">
        <f t="array" ref="J6">INDEX($B$7:$D$9,J$4,$F8)*MMULT($I5:$K5,C$2:C$4)</f>
        <v>2.6800000000000004E-2</v>
      </c>
      <c r="K6" cm="1">
        <f t="array" ref="K6">INDEX($B$7:$D$9,K$4,$F8)*MMULT($I5:$K5,D$2:D$4)</f>
        <v>4.9000000000000002E-2</v>
      </c>
      <c r="L6">
        <f t="shared" ref="L6:L8" si="0">SUM(I6:K6)</f>
        <v>0.12130000000000001</v>
      </c>
      <c r="N6">
        <f>N5+1</f>
        <v>2</v>
      </c>
      <c r="O6" cm="1">
        <f t="array" ref="O6">MMULT($O7:$Q7*INDEX($B$2:$D$4,O$4,),INDEX($B$7:$D$9,,$F9))</f>
        <v>0.12539999999999998</v>
      </c>
      <c r="P6" cm="1">
        <f t="array" ref="P6">MMULT($O7:$Q7*INDEX($B$2:$D$4,P$4,),INDEX($B$7:$D$9,,$F9))</f>
        <v>0.1197</v>
      </c>
      <c r="Q6" cm="1">
        <f t="array" ref="Q6">MMULT($O7:$Q7*INDEX($B$2:$D$4,Q$4,),INDEX($B$7:$D$9,,$F9))</f>
        <v>0.1341</v>
      </c>
      <c r="R6"/>
    </row>
    <row r="7" spans="1:30" x14ac:dyDescent="0.35">
      <c r="A7">
        <v>1</v>
      </c>
      <c r="B7" s="5">
        <v>0.5</v>
      </c>
      <c r="C7" s="5">
        <v>0.2</v>
      </c>
      <c r="D7" s="5">
        <v>0.3</v>
      </c>
      <c r="F7" s="5">
        <v>2</v>
      </c>
      <c r="H7">
        <f t="shared" ref="H7:H8" si="1">H6+1</f>
        <v>3</v>
      </c>
      <c r="I7" cm="1">
        <f t="array" ref="I7">INDEX($B$7:$D$9,I$4,$F9)*MMULT($I6:$K6,B$2:B$4)</f>
        <v>7.9769999999999997E-3</v>
      </c>
      <c r="J7" cm="1">
        <f t="array" ref="J7">INDEX($B$7:$D$9,J$4,$F9)*MMULT($I6:$K6,C$2:C$4)</f>
        <v>6.8340000000000015E-3</v>
      </c>
      <c r="K7" cm="1">
        <f t="array" ref="K7">INDEX($B$7:$D$9,K$4,$F9)*MMULT($I6:$K6,D$2:D$4)</f>
        <v>1.8161999999999998E-2</v>
      </c>
      <c r="L7">
        <f t="shared" si="0"/>
        <v>3.2973000000000002E-2</v>
      </c>
      <c r="N7">
        <f t="shared" ref="N7:N8" si="2">N6+1</f>
        <v>3</v>
      </c>
      <c r="O7" cm="1">
        <f t="array" ref="O7">MMULT($O8:$Q8*INDEX($B$2:$D$4,O$4,),INDEX($B$7:$D$9,,$F10))</f>
        <v>0.44</v>
      </c>
      <c r="P7" cm="1">
        <f t="array" ref="P7">MMULT($O8:$Q8*INDEX($B$2:$D$4,P$4,),INDEX($B$7:$D$9,,$F10))</f>
        <v>0.44999999999999996</v>
      </c>
      <c r="Q7" cm="1">
        <f t="array" ref="Q7">MMULT($O8:$Q8*INDEX($B$2:$D$4,Q$4,),INDEX($B$7:$D$9,,$F10))</f>
        <v>0.49</v>
      </c>
      <c r="T7" s="2"/>
      <c r="U7" s="2"/>
      <c r="V7" s="2"/>
    </row>
    <row r="8" spans="1:30" x14ac:dyDescent="0.35">
      <c r="A8">
        <v>2</v>
      </c>
      <c r="B8" s="5">
        <v>0.2</v>
      </c>
      <c r="C8" s="5">
        <v>0.6</v>
      </c>
      <c r="D8" s="5">
        <v>0.2</v>
      </c>
      <c r="F8" s="5">
        <v>1</v>
      </c>
      <c r="H8" s="7">
        <f t="shared" si="1"/>
        <v>4</v>
      </c>
      <c r="I8" s="7" cm="1">
        <f t="array" ref="I8">INDEX($B$7:$D$9,I$4,$F10)*MMULT($I7:$K7,B$2:B$4)</f>
        <v>1.2519000000000002E-3</v>
      </c>
      <c r="J8" s="7" cm="1">
        <f t="array" ref="J8">INDEX($B$7:$D$9,J$4,$F10)*MMULT($I7:$K7,C$2:C$4)</f>
        <v>5.25546E-3</v>
      </c>
      <c r="K8" s="7" cm="1">
        <f t="array" ref="K8">INDEX($B$7:$D$9,K$4,$F10)*MMULT($I7:$K7,D$2:D$4)</f>
        <v>8.9771999999999994E-3</v>
      </c>
      <c r="L8" s="7">
        <f t="shared" si="0"/>
        <v>1.548456E-2</v>
      </c>
      <c r="N8" s="7">
        <f t="shared" si="2"/>
        <v>4</v>
      </c>
      <c r="O8" s="7">
        <v>1</v>
      </c>
      <c r="P8" s="7">
        <v>1</v>
      </c>
      <c r="Q8" s="7">
        <v>1</v>
      </c>
      <c r="R8" s="7"/>
      <c r="T8" s="2"/>
      <c r="U8" s="2"/>
      <c r="V8" s="2"/>
    </row>
    <row r="9" spans="1:30" x14ac:dyDescent="0.35">
      <c r="A9">
        <v>3</v>
      </c>
      <c r="B9" s="5">
        <v>0.2</v>
      </c>
      <c r="C9" s="5">
        <v>0.5</v>
      </c>
      <c r="D9" s="5">
        <v>0.3</v>
      </c>
      <c r="F9" s="5">
        <v>3</v>
      </c>
    </row>
    <row r="10" spans="1:30" x14ac:dyDescent="0.35">
      <c r="F10" s="5">
        <v>2</v>
      </c>
    </row>
    <row r="11" spans="1:30" x14ac:dyDescent="0.35">
      <c r="B11" t="s">
        <v>14</v>
      </c>
      <c r="C11" t="s">
        <v>15</v>
      </c>
      <c r="D11" t="s">
        <v>16</v>
      </c>
    </row>
    <row r="12" spans="1:30" x14ac:dyDescent="0.35">
      <c r="B12" t="s">
        <v>17</v>
      </c>
      <c r="C12" t="s">
        <v>18</v>
      </c>
      <c r="D12" t="s">
        <v>19</v>
      </c>
    </row>
    <row r="14" spans="1:30" x14ac:dyDescent="0.35">
      <c r="H14" s="7"/>
      <c r="I14" s="8" t="s">
        <v>7</v>
      </c>
      <c r="J14" s="8"/>
      <c r="K14" s="8"/>
      <c r="L14" s="7"/>
      <c r="N14" s="7"/>
      <c r="O14" s="8" t="s">
        <v>8</v>
      </c>
      <c r="P14" s="8"/>
      <c r="Q14" s="8"/>
      <c r="R14" s="7"/>
      <c r="T14" s="7"/>
      <c r="U14" s="8" t="s">
        <v>7</v>
      </c>
      <c r="V14" s="8"/>
      <c r="W14" s="8"/>
      <c r="X14" s="7"/>
      <c r="Z14" s="7"/>
      <c r="AA14" s="8" t="s">
        <v>8</v>
      </c>
      <c r="AB14" s="8"/>
      <c r="AC14" s="8"/>
      <c r="AD14" s="7"/>
    </row>
    <row r="15" spans="1:30" ht="16.5" x14ac:dyDescent="0.45">
      <c r="H15" s="9" t="s">
        <v>9</v>
      </c>
      <c r="I15" s="10">
        <v>1</v>
      </c>
      <c r="J15" s="10">
        <v>2</v>
      </c>
      <c r="K15" s="10">
        <v>3</v>
      </c>
      <c r="L15" s="10" t="s">
        <v>10</v>
      </c>
      <c r="N15" s="9" t="s">
        <v>9</v>
      </c>
      <c r="O15" s="10">
        <v>1</v>
      </c>
      <c r="P15" s="10">
        <v>2</v>
      </c>
      <c r="Q15" s="10">
        <v>3</v>
      </c>
      <c r="R15" s="10" t="s">
        <v>11</v>
      </c>
      <c r="T15" s="9" t="s">
        <v>9</v>
      </c>
      <c r="U15" s="10">
        <v>1</v>
      </c>
      <c r="V15" s="10">
        <v>2</v>
      </c>
      <c r="W15" s="10">
        <v>3</v>
      </c>
      <c r="X15" s="10" t="s">
        <v>10</v>
      </c>
      <c r="Z15" s="9" t="s">
        <v>9</v>
      </c>
      <c r="AA15" s="10">
        <v>1</v>
      </c>
      <c r="AB15" s="10">
        <v>2</v>
      </c>
      <c r="AC15" s="10">
        <v>3</v>
      </c>
      <c r="AD15" s="10" t="s">
        <v>11</v>
      </c>
    </row>
    <row r="16" spans="1:30" x14ac:dyDescent="0.35">
      <c r="H16">
        <v>1</v>
      </c>
      <c r="I16" t="e" cm="1">
        <f t="array" aca="1" ref="I16" ca="1">[1]!HMM_Forward(B2:D4,F2:F4,B7:D9,F7:F10)</f>
        <v>#NAME?</v>
      </c>
      <c r="L16" t="e">
        <f t="shared" ref="L16:L19" ca="1" si="3">SUM(I16:K16)</f>
        <v>#NAME?</v>
      </c>
      <c r="N16">
        <v>1</v>
      </c>
      <c r="O16" t="e" cm="1">
        <f t="array" aca="1" ref="O16" ca="1">[1]!HMM_Backward(B2:D4,F2:F4,B7:D9,F7:F10)</f>
        <v>#NAME?</v>
      </c>
      <c r="R16" t="e" cm="1">
        <f t="array" aca="1" ref="R16" ca="1">MMULT(O16:Q16,F2:F4*INDEX(B7:D9,,F7))</f>
        <v>#NAME?</v>
      </c>
      <c r="T16">
        <v>1</v>
      </c>
      <c r="U16" t="e" cm="1">
        <f t="array" aca="1" ref="U16" ca="1">[1]!HMM_Forward(B2:D4,F2:F4,B7:D9,F7:F10,TRUE)</f>
        <v>#NAME?</v>
      </c>
      <c r="Z16">
        <v>1</v>
      </c>
      <c r="AA16" t="e" cm="1">
        <f t="array" aca="1" ref="AA16" ca="1">[1]!HMM_Backward(B2:D4,F2:F4,B7:D9,F7:F10,TRUE)</f>
        <v>#NAME?</v>
      </c>
    </row>
    <row r="17" spans="8:30" x14ac:dyDescent="0.35">
      <c r="H17">
        <f>H16+1</f>
        <v>2</v>
      </c>
      <c r="L17">
        <f t="shared" si="3"/>
        <v>0</v>
      </c>
      <c r="N17">
        <f>N16+1</f>
        <v>2</v>
      </c>
      <c r="T17">
        <f>T16+1</f>
        <v>2</v>
      </c>
      <c r="Z17">
        <f>Z16+1</f>
        <v>2</v>
      </c>
    </row>
    <row r="18" spans="8:30" x14ac:dyDescent="0.35">
      <c r="H18">
        <f t="shared" ref="H18:H19" si="4">H17+1</f>
        <v>3</v>
      </c>
      <c r="L18">
        <f t="shared" si="3"/>
        <v>0</v>
      </c>
      <c r="N18">
        <f t="shared" ref="N18:N19" si="5">N17+1</f>
        <v>3</v>
      </c>
      <c r="T18">
        <f t="shared" ref="T18:T19" si="6">T17+1</f>
        <v>3</v>
      </c>
      <c r="Z18">
        <f t="shared" ref="Z18:Z19" si="7">Z17+1</f>
        <v>3</v>
      </c>
    </row>
    <row r="19" spans="8:30" x14ac:dyDescent="0.35">
      <c r="H19" s="7">
        <f t="shared" si="4"/>
        <v>4</v>
      </c>
      <c r="I19" s="7"/>
      <c r="J19" s="7"/>
      <c r="K19" s="7"/>
      <c r="L19" s="7">
        <f t="shared" si="3"/>
        <v>0</v>
      </c>
      <c r="N19" s="7">
        <f t="shared" si="5"/>
        <v>4</v>
      </c>
      <c r="O19" s="7"/>
      <c r="P19" s="7"/>
      <c r="Q19" s="7"/>
      <c r="R19" s="7"/>
      <c r="T19" s="7">
        <f t="shared" si="6"/>
        <v>4</v>
      </c>
      <c r="U19" s="7"/>
      <c r="V19" s="7"/>
      <c r="W19" s="7"/>
      <c r="X19" s="7"/>
      <c r="Z19" s="7">
        <f t="shared" si="7"/>
        <v>4</v>
      </c>
      <c r="AA19" s="7"/>
      <c r="AB19" s="7"/>
      <c r="AC19" s="7"/>
      <c r="AD19" s="7"/>
    </row>
    <row r="21" spans="8:30" x14ac:dyDescent="0.35">
      <c r="H21" s="7"/>
      <c r="I21" s="8" t="s">
        <v>7</v>
      </c>
      <c r="J21" s="8"/>
      <c r="K21" s="8"/>
      <c r="L21" s="7"/>
      <c r="N21" s="7"/>
      <c r="O21" s="8" t="s">
        <v>8</v>
      </c>
      <c r="P21" s="8"/>
      <c r="Q21" s="8"/>
      <c r="R21" s="7"/>
    </row>
    <row r="22" spans="8:30" ht="16.5" x14ac:dyDescent="0.45">
      <c r="H22" s="9" t="s">
        <v>9</v>
      </c>
      <c r="I22" s="10">
        <v>1</v>
      </c>
      <c r="J22" s="10">
        <v>2</v>
      </c>
      <c r="K22" s="10">
        <v>3</v>
      </c>
      <c r="L22" s="10" t="s">
        <v>10</v>
      </c>
      <c r="N22" s="9" t="s">
        <v>9</v>
      </c>
      <c r="O22" s="10">
        <v>1</v>
      </c>
      <c r="P22" s="10">
        <v>2</v>
      </c>
      <c r="Q22" s="10">
        <v>3</v>
      </c>
      <c r="R22" s="10" t="s">
        <v>11</v>
      </c>
    </row>
    <row r="23" spans="8:30" x14ac:dyDescent="0.35">
      <c r="H23">
        <v>1</v>
      </c>
      <c r="I23" cm="1">
        <f t="array" ref="I23:K23">TRANSPOSE(F2:F4*INDEX(B7:D9,,F7))</f>
        <v>4.0000000000000008E-2</v>
      </c>
      <c r="J23">
        <v>0.18</v>
      </c>
      <c r="K23">
        <v>0.25</v>
      </c>
      <c r="L23">
        <f>SUM(I23:K23)</f>
        <v>0.47</v>
      </c>
      <c r="N23">
        <v>1</v>
      </c>
      <c r="O23" cm="1">
        <f t="array" ref="O23:Q23">TRANSPOSE(MMULT($O24:$Q24*$B$2:$D$4,INDEX($B$7:$D$9,,$F8)))</f>
        <v>3.6720000000000003E-2</v>
      </c>
      <c r="P23">
        <v>3.6431999999999999E-2</v>
      </c>
      <c r="Q23">
        <v>2.9831999999999997E-2</v>
      </c>
      <c r="R23" cm="1">
        <f t="array" ref="R23">MMULT(O23:Q23,F2:F4*INDEX(B7:D9,,F7))</f>
        <v>1.548456E-2</v>
      </c>
    </row>
    <row r="24" spans="8:30" x14ac:dyDescent="0.35">
      <c r="H24">
        <f>H23+1</f>
        <v>2</v>
      </c>
      <c r="I24" cm="1">
        <f t="array" ref="I24:K24">TRANSPOSE(INDEX($B$7:$D$9,,F8))*MMULT(I23:K23,$B$2:$D$4)</f>
        <v>4.5499999999999999E-2</v>
      </c>
      <c r="J24">
        <v>2.6800000000000004E-2</v>
      </c>
      <c r="K24">
        <v>4.9000000000000002E-2</v>
      </c>
      <c r="L24">
        <f t="shared" ref="L24:L26" si="8">SUM(I24:K24)</f>
        <v>0.12130000000000001</v>
      </c>
      <c r="N24">
        <f>N23+1</f>
        <v>2</v>
      </c>
      <c r="O24" cm="1">
        <f t="array" ref="O24:Q24">TRANSPOSE(MMULT($O25:$Q25*$B$2:$D$4,INDEX($B$7:$D$9,,$F9)))</f>
        <v>0.12539999999999998</v>
      </c>
      <c r="P24">
        <v>0.1197</v>
      </c>
      <c r="Q24">
        <v>0.1341</v>
      </c>
    </row>
    <row r="25" spans="8:30" x14ac:dyDescent="0.35">
      <c r="H25">
        <f t="shared" ref="H25:H26" si="9">H24+1</f>
        <v>3</v>
      </c>
      <c r="I25" cm="1">
        <f t="array" ref="I25:K25">TRANSPOSE(INDEX($B$7:$D$9,,F9))*MMULT(I24:K24,$B$2:$D$4)</f>
        <v>7.9769999999999997E-3</v>
      </c>
      <c r="J25">
        <v>6.8340000000000015E-3</v>
      </c>
      <c r="K25">
        <v>1.8161999999999998E-2</v>
      </c>
      <c r="L25">
        <f t="shared" si="8"/>
        <v>3.2973000000000002E-2</v>
      </c>
      <c r="N25">
        <f t="shared" ref="N25:N26" si="10">N24+1</f>
        <v>3</v>
      </c>
      <c r="O25" cm="1">
        <f t="array" ref="O25:Q25">TRANSPOSE(MMULT($O26:$Q26*$B$2:$D$4,INDEX($B$7:$D$9,,$F10)))</f>
        <v>0.44</v>
      </c>
      <c r="P25">
        <v>0.44999999999999996</v>
      </c>
      <c r="Q25">
        <v>0.49</v>
      </c>
    </row>
    <row r="26" spans="8:30" x14ac:dyDescent="0.35">
      <c r="H26" s="7">
        <f t="shared" si="9"/>
        <v>4</v>
      </c>
      <c r="I26" s="7" cm="1">
        <f t="array" ref="I26:K26">TRANSPOSE(INDEX($B$7:$D$9,,F10))*MMULT(I25:K25,$B$2:$D$4)</f>
        <v>1.2519000000000002E-3</v>
      </c>
      <c r="J26" s="7">
        <v>5.25546E-3</v>
      </c>
      <c r="K26" s="7">
        <v>8.9771999999999994E-3</v>
      </c>
      <c r="L26" s="7">
        <f t="shared" si="8"/>
        <v>1.548456E-2</v>
      </c>
      <c r="N26" s="7">
        <f t="shared" si="10"/>
        <v>4</v>
      </c>
      <c r="O26" s="7">
        <v>1</v>
      </c>
      <c r="P26" s="7">
        <v>1</v>
      </c>
      <c r="Q26" s="7">
        <v>1</v>
      </c>
      <c r="R26" s="7"/>
    </row>
  </sheetData>
  <mergeCells count="8">
    <mergeCell ref="I21:K21"/>
    <mergeCell ref="O21:Q21"/>
    <mergeCell ref="I3:K3"/>
    <mergeCell ref="O3:Q3"/>
    <mergeCell ref="I14:K14"/>
    <mergeCell ref="O14:Q14"/>
    <mergeCell ref="U14:W14"/>
    <mergeCell ref="AA14:A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For 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2026-08-04T19:40:06Z</dcterms:created>
  <dcterms:modified xsi:type="dcterms:W3CDTF">2026-08-04T19:41:41Z</dcterms:modified>
</cp:coreProperties>
</file>