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418" documentId="8_{23E762DA-2777-49D7-996A-666AFA4FC38C}" xr6:coauthVersionLast="47" xr6:coauthVersionMax="47" xr10:uidLastSave="{2D21DD77-4E0F-4B4E-B3DD-5058D1CDC3B1}"/>
  <bookViews>
    <workbookView xWindow="-110" yWindow="-110" windowWidth="19420" windowHeight="10300" xr2:uid="{494F359C-02C8-4605-8E35-D74388B59564}"/>
  </bookViews>
  <sheets>
    <sheet name="Title" sheetId="2" r:id="rId1"/>
    <sheet name="BC1" sheetId="1" r:id="rId2"/>
    <sheet name="BC2" sheetId="4" r:id="rId3"/>
    <sheet name="BC3" sheetId="5" r:id="rId4"/>
    <sheet name="BC4" sheetId="6" r:id="rId5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6" l="1" a="1"/>
  <c r="J13" i="6" s="1"/>
  <c r="I8" i="6" a="1"/>
  <c r="I12" i="6" s="1"/>
  <c r="F8" i="6" a="1"/>
  <c r="F11" i="6" s="1"/>
  <c r="E8" i="6" a="1"/>
  <c r="E10" i="6" s="1"/>
  <c r="F3" i="6" a="1"/>
  <c r="F3" i="6" s="1"/>
  <c r="E3" i="6" a="1"/>
  <c r="E3" i="6" s="1"/>
  <c r="G8" i="5" a="1"/>
  <c r="G13" i="5" s="1"/>
  <c r="D8" i="5" a="1"/>
  <c r="D12" i="5" s="1"/>
  <c r="G3" i="5" a="1"/>
  <c r="G3" i="5" s="1"/>
  <c r="D3" i="5" a="1"/>
  <c r="D3" i="5" s="1"/>
  <c r="G14" i="4" a="1"/>
  <c r="G14" i="4" s="1"/>
  <c r="F14" i="4" a="1"/>
  <c r="F14" i="4" s="1"/>
  <c r="E14" i="4" a="1"/>
  <c r="E14" i="4" s="1"/>
  <c r="D14" i="4" a="1"/>
  <c r="D14" i="4" s="1"/>
  <c r="K5" i="4" a="1"/>
  <c r="K5" i="4" s="1"/>
  <c r="K4" i="4" a="1"/>
  <c r="K4" i="4" s="1"/>
  <c r="G4" i="4" a="1"/>
  <c r="G4" i="4" s="1"/>
  <c r="F4" i="4" a="1"/>
  <c r="F4" i="4" s="1"/>
  <c r="E4" i="4" a="1"/>
  <c r="E4" i="4" s="1"/>
  <c r="D4" i="4" a="1"/>
  <c r="D4" i="4" s="1"/>
  <c r="K3" i="4" a="1"/>
  <c r="K3" i="4" s="1"/>
  <c r="G3" i="4" a="1"/>
  <c r="G3" i="4" s="1"/>
  <c r="F3" i="4" a="1"/>
  <c r="F3" i="4" s="1"/>
  <c r="E3" i="4" a="1"/>
  <c r="E3" i="4" s="1"/>
  <c r="D3" i="4" a="1"/>
  <c r="D3" i="4" s="1"/>
  <c r="D14" i="1" a="1"/>
  <c r="D14" i="1" s="1"/>
  <c r="H13" i="1"/>
  <c r="G13" i="1"/>
  <c r="H12" i="1"/>
  <c r="G12" i="1"/>
  <c r="M9" i="1" a="1"/>
  <c r="M9" i="1" s="1"/>
  <c r="M8" i="1" a="1"/>
  <c r="M8" i="1" s="1"/>
  <c r="M7" i="1" a="1"/>
  <c r="M7" i="1" s="1"/>
  <c r="M6" i="1" a="1"/>
  <c r="M6" i="1" s="1"/>
  <c r="H6" i="1"/>
  <c r="G6" i="1"/>
  <c r="M5" i="1" a="1"/>
  <c r="M5" i="1" s="1"/>
  <c r="H5" i="1"/>
  <c r="G5" i="1"/>
  <c r="M4" i="1" a="1"/>
  <c r="M4" i="1" s="1"/>
  <c r="D4" i="1" a="1"/>
  <c r="D4" i="1" s="1"/>
  <c r="M3" i="1" a="1"/>
  <c r="M3" i="1" s="1"/>
  <c r="D3" i="1" a="1"/>
  <c r="D3" i="1" s="1"/>
  <c r="D7" i="5"/>
  <c r="G7" i="5"/>
  <c r="E12" i="6" l="1"/>
  <c r="E13" i="6"/>
  <c r="E14" i="6"/>
  <c r="D13" i="5"/>
  <c r="E15" i="6"/>
  <c r="D14" i="5"/>
  <c r="D15" i="5"/>
  <c r="F15" i="6"/>
  <c r="D16" i="5"/>
  <c r="F17" i="6"/>
  <c r="D17" i="5"/>
  <c r="J16" i="6"/>
  <c r="I14" i="6"/>
  <c r="G14" i="5"/>
  <c r="E16" i="6"/>
  <c r="I15" i="6"/>
  <c r="G15" i="5"/>
  <c r="E17" i="6"/>
  <c r="I16" i="6"/>
  <c r="G16" i="5"/>
  <c r="I17" i="6"/>
  <c r="G17" i="5"/>
  <c r="F12" i="6"/>
  <c r="F13" i="6"/>
  <c r="J14" i="6"/>
  <c r="F14" i="6"/>
  <c r="J15" i="6"/>
  <c r="I13" i="6"/>
  <c r="E11" i="6"/>
  <c r="F16" i="6"/>
  <c r="J17" i="6"/>
  <c r="G8" i="5"/>
  <c r="J8" i="6"/>
  <c r="D8" i="5"/>
  <c r="G9" i="5"/>
  <c r="I8" i="6"/>
  <c r="J9" i="6"/>
  <c r="D9" i="5"/>
  <c r="G10" i="5"/>
  <c r="F8" i="6"/>
  <c r="I9" i="6"/>
  <c r="J10" i="6"/>
  <c r="D10" i="5"/>
  <c r="G11" i="5"/>
  <c r="E8" i="6"/>
  <c r="F9" i="6"/>
  <c r="I10" i="6"/>
  <c r="J11" i="6"/>
  <c r="D11" i="5"/>
  <c r="G12" i="5"/>
  <c r="E9" i="6"/>
  <c r="F10" i="6"/>
  <c r="I11" i="6"/>
  <c r="J12" i="6"/>
  <c r="J3" i="6" a="1"/>
  <c r="J3" i="6" s="1"/>
  <c r="F4" i="6" a="1"/>
  <c r="F4" i="6" s="1"/>
  <c r="J4" i="6" a="1"/>
  <c r="J4" i="6" s="1"/>
  <c r="F5" i="6" a="1"/>
  <c r="F5" i="6"/>
  <c r="J5" i="6" a="1"/>
  <c r="J5" i="6"/>
  <c r="E7" i="6"/>
  <c r="F7" i="6"/>
  <c r="I7" i="6"/>
  <c r="J7" i="6"/>
  <c r="K7" i="1" l="1"/>
  <c r="K6" i="1"/>
  <c r="K5" i="1"/>
  <c r="K3" i="1"/>
  <c r="K8" i="1" l="1"/>
  <c r="K9" i="1" s="1"/>
  <c r="G4" i="1" l="1"/>
  <c r="G8" i="1" l="1"/>
  <c r="G15" i="1"/>
  <c r="H8" i="1" l="1"/>
  <c r="H15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<sst xmlns="http://schemas.openxmlformats.org/spreadsheetml/2006/main" count="52" uniqueCount="31">
  <si>
    <t>Data</t>
  </si>
  <si>
    <t>Gamma</t>
  </si>
  <si>
    <t>HW</t>
  </si>
  <si>
    <t>Lambda</t>
  </si>
  <si>
    <t>LL</t>
  </si>
  <si>
    <t>Shapiro-Wilk Test</t>
  </si>
  <si>
    <t>W-stat</t>
  </si>
  <si>
    <t>p-value</t>
  </si>
  <si>
    <t>alpha</t>
  </si>
  <si>
    <t>normal</t>
  </si>
  <si>
    <t>d'Agostino-Pearson</t>
  </si>
  <si>
    <t>DA-stat</t>
  </si>
  <si>
    <t>Box-Cox</t>
  </si>
  <si>
    <t>Real Statistics Using Excel</t>
  </si>
  <si>
    <t>Updated</t>
  </si>
  <si>
    <t>Copyright © 2013 - 2026 Charles Zaiontz</t>
  </si>
  <si>
    <t>Box-Cox Transformation Options</t>
  </si>
  <si>
    <t>min</t>
  </si>
  <si>
    <t>gamma</t>
  </si>
  <si>
    <t>delta</t>
  </si>
  <si>
    <t>data</t>
  </si>
  <si>
    <t>data+delta</t>
  </si>
  <si>
    <t>box-cox</t>
  </si>
  <si>
    <t>lambda</t>
  </si>
  <si>
    <t>D3</t>
  </si>
  <si>
    <t>D4:D13</t>
  </si>
  <si>
    <t>D14</t>
  </si>
  <si>
    <t>h-w</t>
  </si>
  <si>
    <t>Box-Cox transformation</t>
  </si>
  <si>
    <t>Data 1</t>
  </si>
  <si>
    <t>Data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</si>
</sst>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right"/>
    </xf>
    <xf numFmtId="0" fontId="0" fillId="0" borderId="2" xfId="0" applyBorder="1"/>
    <xf numFmtId="0" fontId="0" fillId="2" borderId="0" xfId="0" applyFill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/>
    <xf numFmtId="15" fontId="0" fillId="0" borderId="0" xfId="0" applyNumberFormat="1"/>
    <xf numFmtId="0" fontId="2" fillId="0" borderId="0" xfId="0" applyFont="1"/>
    <xf numFmtId="164" fontId="0" fillId="0" borderId="1" xfId="0" applyNumberFormat="1" applyBorder="1" applyAlignment="1">
      <alignment horizontal="right"/>
    </xf>
    <xf numFmtId="164" fontId="0" fillId="0" borderId="0" xfId="0" applyNumberFormat="1"/>
    <xf numFmtId="164" fontId="0" fillId="0" borderId="2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ECD91-0448-4C75-95D1-5FE67D33EDDE}">
  <sheetPr codeName="Sheet2"/>
  <dimension ref="A1:B6"/>
  <sheetViews>
    <sheetView tabSelected="1" workbookViewId="0"/>
  </sheetViews>
  <sheetFormatPr defaultRowHeight="14.5" x14ac:dyDescent="0.35"/>
  <cols>
    <col min="2" max="2" width="9.7265625" bestFit="1" customWidth="1"/>
  </cols>
  <sheetData>
    <row r="1" spans="1:2" x14ac:dyDescent="0.35">
      <c r="A1" t="s">
        <v>13</v>
      </c>
    </row>
    <row r="2" spans="1:2" x14ac:dyDescent="0.35">
      <c r="A2" t="s">
        <v>16</v>
      </c>
    </row>
    <row r="4" spans="1:2" x14ac:dyDescent="0.35">
      <c r="A4" t="s">
        <v>14</v>
      </c>
      <c r="B4" s="7">
        <v>46114</v>
      </c>
    </row>
    <row r="6" spans="1:2" x14ac:dyDescent="0.35">
      <c r="A6" s="8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167E6-D60E-4A63-9272-3C52E4C44C23}">
  <sheetPr codeName="Sheet1"/>
  <dimension ref="A2:M15"/>
  <sheetViews>
    <sheetView workbookViewId="0"/>
  </sheetViews>
  <sheetFormatPr defaultRowHeight="14.5" x14ac:dyDescent="0.35"/>
  <cols>
    <col min="10" max="10" width="9.90625" customWidth="1"/>
    <col min="12" max="12" width="2.26953125" customWidth="1"/>
    <col min="13" max="13" width="12.1796875" customWidth="1"/>
  </cols>
  <sheetData>
    <row r="2" spans="1:13" x14ac:dyDescent="0.35">
      <c r="F2" t="s">
        <v>5</v>
      </c>
    </row>
    <row r="3" spans="1:13" x14ac:dyDescent="0.35">
      <c r="A3" s="1" t="s">
        <v>0</v>
      </c>
      <c r="C3" t="s">
        <v>3</v>
      </c>
      <c r="D3" t="e" cm="1">
        <f t="array" aca="1" ref="D3" ca="1">BOXCOXLambda($A4:$A13)</f>
        <v>#NAME?</v>
      </c>
      <c r="J3" t="s">
        <v>17</v>
      </c>
      <c r="K3">
        <f>MIN(A4:A13)</f>
        <v>-3.2</v>
      </c>
      <c r="M3" t="e" cm="1">
        <f t="array" aca="1" ref="M3" ca="1">FTEXT(K3)</f>
        <v>#NAME?</v>
      </c>
    </row>
    <row r="4" spans="1:13" x14ac:dyDescent="0.35">
      <c r="A4">
        <v>4.5</v>
      </c>
      <c r="D4" s="3" t="e" cm="1">
        <f t="array" aca="1" ref="D4" ca="1">BOXCOX($A4:$A13,D3)</f>
        <v>#NAME?</v>
      </c>
      <c r="F4" s="4"/>
      <c r="G4" s="4" t="str">
        <f>A3</f>
        <v>Data</v>
      </c>
      <c r="H4" s="4" t="s">
        <v>12</v>
      </c>
      <c r="J4" t="s">
        <v>18</v>
      </c>
      <c r="K4">
        <v>1</v>
      </c>
      <c r="M4" t="e" cm="1">
        <f t="array" aca="1" ref="M4" ca="1">FTEXT(K4)</f>
        <v>#NAME?</v>
      </c>
    </row>
    <row r="5" spans="1:13" x14ac:dyDescent="0.35">
      <c r="A5">
        <v>-1.8</v>
      </c>
      <c r="D5" s="3"/>
      <c r="F5" t="s">
        <v>6</v>
      </c>
      <c r="G5" t="e">
        <f ca="1">SHAPIRO(A4:A13)</f>
        <v>#NAME?</v>
      </c>
      <c r="H5" t="e">
        <f ca="1">SHAPIRO(D4:D13)</f>
        <v>#NAME?</v>
      </c>
      <c r="J5" t="s">
        <v>19</v>
      </c>
      <c r="K5">
        <f>K4-K3</f>
        <v>4.2</v>
      </c>
      <c r="M5" t="e" cm="1">
        <f t="array" aca="1" ref="M5" ca="1">FTEXT(K5)</f>
        <v>#NAME?</v>
      </c>
    </row>
    <row r="6" spans="1:13" x14ac:dyDescent="0.35">
      <c r="A6">
        <v>9.3000000000000007</v>
      </c>
      <c r="D6" s="3"/>
      <c r="F6" t="s">
        <v>7</v>
      </c>
      <c r="G6" t="e">
        <f ca="1">SWTEST(A4:A13)</f>
        <v>#NAME?</v>
      </c>
      <c r="H6" t="e">
        <f ca="1">SWTEST(D4:D13)</f>
        <v>#NAME?</v>
      </c>
      <c r="J6" t="s">
        <v>20</v>
      </c>
      <c r="K6">
        <f>A4</f>
        <v>4.5</v>
      </c>
      <c r="M6" t="e" cm="1">
        <f t="array" aca="1" ref="M6" ca="1">FTEXT(K6)</f>
        <v>#NAME?</v>
      </c>
    </row>
    <row r="7" spans="1:13" x14ac:dyDescent="0.35">
      <c r="A7">
        <v>6.1</v>
      </c>
      <c r="D7" s="3"/>
      <c r="F7" t="s">
        <v>8</v>
      </c>
      <c r="G7">
        <v>0.05</v>
      </c>
      <c r="H7">
        <v>0.05</v>
      </c>
      <c r="J7" t="s">
        <v>21</v>
      </c>
      <c r="K7">
        <f>K6+K5</f>
        <v>8.6999999999999993</v>
      </c>
      <c r="M7" t="e" cm="1">
        <f t="array" aca="1" ref="M7" ca="1">FTEXT(K7)</f>
        <v>#NAME?</v>
      </c>
    </row>
    <row r="8" spans="1:13" x14ac:dyDescent="0.35">
      <c r="A8">
        <v>8.1999999999999993</v>
      </c>
      <c r="D8" s="3"/>
      <c r="F8" s="2" t="s">
        <v>9</v>
      </c>
      <c r="G8" s="5" t="e">
        <f ca="1">IF(G6&lt;G7,"no","yes")</f>
        <v>#NAME?</v>
      </c>
      <c r="H8" s="5" t="e">
        <f ca="1">IF(H6&lt;H7,"no","yes")</f>
        <v>#NAME?</v>
      </c>
      <c r="J8" t="s">
        <v>23</v>
      </c>
      <c r="K8" t="e">
        <f ca="1">D3</f>
        <v>#NAME?</v>
      </c>
      <c r="M8" t="e" cm="1">
        <f t="array" aca="1" ref="M8" ca="1">FTEXT(K8)</f>
        <v>#NAME?</v>
      </c>
    </row>
    <row r="9" spans="1:13" x14ac:dyDescent="0.35">
      <c r="A9">
        <v>13.9</v>
      </c>
      <c r="D9" s="3"/>
      <c r="J9" t="s">
        <v>22</v>
      </c>
      <c r="K9" t="e">
        <f ca="1">(K7^K8-1)/K8</f>
        <v>#NAME?</v>
      </c>
      <c r="M9" t="e" cm="1">
        <f t="array" aca="1" ref="M9" ca="1">FTEXT(K9)</f>
        <v>#NAME?</v>
      </c>
    </row>
    <row r="10" spans="1:13" x14ac:dyDescent="0.35">
      <c r="A10">
        <v>23.5</v>
      </c>
      <c r="D10" s="3"/>
      <c r="F10" t="s">
        <v>10</v>
      </c>
    </row>
    <row r="11" spans="1:13" x14ac:dyDescent="0.35">
      <c r="A11">
        <v>-3.2</v>
      </c>
      <c r="D11" s="3"/>
    </row>
    <row r="12" spans="1:13" x14ac:dyDescent="0.35">
      <c r="A12">
        <v>56.8</v>
      </c>
      <c r="D12" s="3"/>
      <c r="F12" s="6" t="s">
        <v>11</v>
      </c>
      <c r="G12" s="6" t="e">
        <f ca="1">DAGOSTINO(A4:A13)</f>
        <v>#NAME?</v>
      </c>
      <c r="H12" s="6" t="e">
        <f ca="1">DAGOSTINO(D4:D13)</f>
        <v>#NAME?</v>
      </c>
    </row>
    <row r="13" spans="1:13" x14ac:dyDescent="0.35">
      <c r="A13" s="2">
        <v>80.7</v>
      </c>
      <c r="D13" s="3"/>
      <c r="F13" t="s">
        <v>7</v>
      </c>
      <c r="G13" t="e">
        <f ca="1">DPTEST(A4:A13)</f>
        <v>#NAME?</v>
      </c>
      <c r="H13" t="e">
        <f ca="1">DPTEST(D4:D13)</f>
        <v>#NAME?</v>
      </c>
    </row>
    <row r="14" spans="1:13" x14ac:dyDescent="0.35">
      <c r="C14" t="s">
        <v>4</v>
      </c>
      <c r="D14" t="e" cm="1">
        <f t="array" aca="1" ref="D14" ca="1">BOXCOXLL($A4:$A13,D3)</f>
        <v>#NAME?</v>
      </c>
      <c r="F14" t="s">
        <v>8</v>
      </c>
      <c r="G14">
        <v>0.05</v>
      </c>
      <c r="H14">
        <v>0.05</v>
      </c>
    </row>
    <row r="15" spans="1:13" x14ac:dyDescent="0.35">
      <c r="F15" s="2" t="s">
        <v>9</v>
      </c>
      <c r="G15" s="5" t="e">
        <f ca="1">IF(G13&lt;G14,"no","yes")</f>
        <v>#NAME?</v>
      </c>
      <c r="H15" s="5" t="e">
        <f ca="1">IF(H13&lt;H14,"no","yes")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17595-7783-4810-8803-87587DAE2842}">
  <sheetPr codeName="Sheet4"/>
  <dimension ref="A1:K14"/>
  <sheetViews>
    <sheetView workbookViewId="0"/>
  </sheetViews>
  <sheetFormatPr defaultRowHeight="14.5" x14ac:dyDescent="0.35"/>
  <cols>
    <col min="1" max="1" width="7.81640625" customWidth="1"/>
    <col min="2" max="2" width="6.7265625" customWidth="1"/>
    <col min="8" max="8" width="7.08984375" customWidth="1"/>
    <col min="10" max="10" width="1.81640625" customWidth="1"/>
    <col min="11" max="11" width="32.453125" customWidth="1"/>
  </cols>
  <sheetData>
    <row r="1" spans="1:11" x14ac:dyDescent="0.35">
      <c r="C1" t="s">
        <v>1</v>
      </c>
      <c r="D1">
        <v>1</v>
      </c>
      <c r="E1">
        <v>0.5</v>
      </c>
      <c r="F1">
        <v>1</v>
      </c>
      <c r="G1">
        <v>0.5</v>
      </c>
    </row>
    <row r="2" spans="1:11" x14ac:dyDescent="0.35">
      <c r="C2" t="s">
        <v>2</v>
      </c>
      <c r="D2" t="b">
        <v>0</v>
      </c>
      <c r="E2" t="b">
        <v>0</v>
      </c>
      <c r="F2" t="b">
        <v>1</v>
      </c>
      <c r="G2" t="b">
        <v>1</v>
      </c>
    </row>
    <row r="3" spans="1:11" x14ac:dyDescent="0.35">
      <c r="A3" s="1" t="s">
        <v>0</v>
      </c>
      <c r="C3" t="s">
        <v>3</v>
      </c>
      <c r="D3" t="e" cm="1">
        <f t="array" aca="1" ref="D3" ca="1">BOXCOXLambda($A4:$A13,,,,,D1,D2)</f>
        <v>#NAME?</v>
      </c>
      <c r="E3" t="e" cm="1">
        <f t="array" aca="1" ref="E3" ca="1">BOXCOXLambda($A4:$A13,,,,,E1,E2)</f>
        <v>#NAME?</v>
      </c>
      <c r="F3" t="e" cm="1">
        <f t="array" aca="1" ref="F3" ca="1">BOXCOXLambda($A4:$A13,,,,,F1,F2)</f>
        <v>#NAME?</v>
      </c>
      <c r="G3" t="e" cm="1">
        <f t="array" aca="1" ref="G3" ca="1">BOXCOXLambda($A4:$A13,,,,,G1,G2)</f>
        <v>#NAME?</v>
      </c>
      <c r="I3" t="s">
        <v>24</v>
      </c>
      <c r="K3" t="e" cm="1">
        <f t="array" aca="1" ref="K3" ca="1">FTEXT(D3)</f>
        <v>#NAME?</v>
      </c>
    </row>
    <row r="4" spans="1:11" x14ac:dyDescent="0.35">
      <c r="A4">
        <v>4.5</v>
      </c>
      <c r="D4" s="3" t="e" cm="1">
        <f t="array" aca="1" ref="D4" ca="1">BOXCOX($A4:$A13,D3,D1,D2)</f>
        <v>#NAME?</v>
      </c>
      <c r="E4" s="3" t="e" cm="1">
        <f t="array" aca="1" ref="E4" ca="1">BOXCOX($A4:$A13,E3,E1,E2)</f>
        <v>#NAME?</v>
      </c>
      <c r="F4" s="3" t="e" cm="1">
        <f t="array" aca="1" ref="F4" ca="1">BOXCOX($A4:$A13,F3,F1,F2)</f>
        <v>#NAME?</v>
      </c>
      <c r="G4" s="3" t="e" cm="1">
        <f t="array" aca="1" ref="G4" ca="1">BOXCOX($A4:$A13,G3,G1,G2)</f>
        <v>#NAME?</v>
      </c>
      <c r="I4" t="s">
        <v>25</v>
      </c>
      <c r="K4" t="e" cm="1">
        <f t="array" aca="1" ref="K4" ca="1">FTEXT(D4)</f>
        <v>#NAME?</v>
      </c>
    </row>
    <row r="5" spans="1:11" x14ac:dyDescent="0.35">
      <c r="A5">
        <v>-1.8</v>
      </c>
      <c r="D5" s="3"/>
      <c r="E5" s="3"/>
      <c r="F5" s="3"/>
      <c r="G5" s="3"/>
      <c r="I5" t="s">
        <v>26</v>
      </c>
      <c r="K5" t="e" cm="1">
        <f t="array" aca="1" ref="K5" ca="1">FTEXT(D14)</f>
        <v>#NAME?</v>
      </c>
    </row>
    <row r="6" spans="1:11" x14ac:dyDescent="0.35">
      <c r="A6">
        <v>9.3000000000000007</v>
      </c>
      <c r="D6" s="3"/>
      <c r="E6" s="3"/>
      <c r="F6" s="3"/>
      <c r="G6" s="3"/>
    </row>
    <row r="7" spans="1:11" x14ac:dyDescent="0.35">
      <c r="A7">
        <v>6.1</v>
      </c>
      <c r="D7" s="3"/>
      <c r="E7" s="3"/>
      <c r="F7" s="3"/>
      <c r="G7" s="3"/>
    </row>
    <row r="8" spans="1:11" x14ac:dyDescent="0.35">
      <c r="A8">
        <v>8.1999999999999993</v>
      </c>
      <c r="D8" s="3"/>
      <c r="E8" s="3"/>
      <c r="F8" s="3"/>
      <c r="G8" s="3"/>
    </row>
    <row r="9" spans="1:11" x14ac:dyDescent="0.35">
      <c r="A9">
        <v>13.9</v>
      </c>
      <c r="D9" s="3"/>
      <c r="E9" s="3"/>
      <c r="F9" s="3"/>
      <c r="G9" s="3"/>
    </row>
    <row r="10" spans="1:11" x14ac:dyDescent="0.35">
      <c r="A10">
        <v>23.5</v>
      </c>
      <c r="D10" s="3"/>
      <c r="E10" s="3"/>
      <c r="F10" s="3"/>
      <c r="G10" s="3"/>
    </row>
    <row r="11" spans="1:11" x14ac:dyDescent="0.35">
      <c r="A11">
        <v>-3.2</v>
      </c>
      <c r="D11" s="3"/>
      <c r="E11" s="3"/>
      <c r="F11" s="3"/>
      <c r="G11" s="3"/>
    </row>
    <row r="12" spans="1:11" x14ac:dyDescent="0.35">
      <c r="A12">
        <v>56.8</v>
      </c>
      <c r="D12" s="3"/>
      <c r="E12" s="3"/>
      <c r="F12" s="3"/>
      <c r="G12" s="3"/>
    </row>
    <row r="13" spans="1:11" x14ac:dyDescent="0.35">
      <c r="A13" s="2">
        <v>80.7</v>
      </c>
      <c r="D13" s="3"/>
      <c r="E13" s="3"/>
      <c r="F13" s="3"/>
      <c r="G13" s="3"/>
    </row>
    <row r="14" spans="1:11" x14ac:dyDescent="0.35">
      <c r="C14" t="s">
        <v>4</v>
      </c>
      <c r="D14" t="e" cm="1">
        <f t="array" aca="1" ref="D14" ca="1">BOXCOXLL($A4:$A13,D3,D1,D2)</f>
        <v>#NAME?</v>
      </c>
      <c r="E14" t="e" cm="1">
        <f t="array" aca="1" ref="E14" ca="1">BOXCOXLL($A4:$A13,E3,E1,E2)</f>
        <v>#NAME?</v>
      </c>
      <c r="F14" t="e" cm="1">
        <f t="array" aca="1" ref="F14" ca="1">BOXCOXLL($A4:$A13,F3,F1,F2)</f>
        <v>#NAME?</v>
      </c>
      <c r="G14" t="e" cm="1">
        <f t="array" aca="1" ref="G14" ca="1">BOXCOXLL($A4:$A13,G3,G1,G2)</f>
        <v>#NAME?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5A5DD-8C86-42B3-8C31-38EAA229EA99}">
  <sheetPr codeName="Sheet5"/>
  <dimension ref="A1:G17"/>
  <sheetViews>
    <sheetView workbookViewId="0"/>
  </sheetViews>
  <sheetFormatPr defaultRowHeight="14.5" x14ac:dyDescent="0.35"/>
  <cols>
    <col min="1" max="1" width="7.81640625" customWidth="1"/>
  </cols>
  <sheetData>
    <row r="1" spans="1:7" x14ac:dyDescent="0.35">
      <c r="C1" t="s">
        <v>28</v>
      </c>
      <c r="F1" t="s">
        <v>28</v>
      </c>
    </row>
    <row r="3" spans="1:7" x14ac:dyDescent="0.35">
      <c r="A3" s="1" t="s">
        <v>0</v>
      </c>
      <c r="C3" t="s">
        <v>23</v>
      </c>
      <c r="D3" s="25" t="e">
        <f t="array" aca="1" ref="D3" ca="1">BOXCOXLambda(A4:A13,,,,,D4,D5)</f>
        <v>#NAME?</v>
      </c>
      <c r="F3" t="s">
        <v>23</v>
      </c>
      <c r="G3" s="25" t="e">
        <f t="array" aca="1" ref="G3" ca="1">BOXCOXLambda(A4:A13,,,,,G4,G5)</f>
        <v>#NAME?</v>
      </c>
    </row>
    <row r="4" spans="1:7" x14ac:dyDescent="0.35">
      <c r="A4">
        <v>4.5</v>
      </c>
      <c r="C4" t="s">
        <v>18</v>
      </c>
      <c r="D4" s="26">
        <v>1</v>
      </c>
      <c r="F4" t="s">
        <v>18</v>
      </c>
      <c r="G4" s="26">
        <v>0.5</v>
      </c>
    </row>
    <row r="5" spans="1:7" x14ac:dyDescent="0.35">
      <c r="A5">
        <v>-1.8</v>
      </c>
      <c r="C5" t="s">
        <v>27</v>
      </c>
      <c r="D5" s="27" t="b">
        <v>0</v>
      </c>
      <c r="F5" t="s">
        <v>27</v>
      </c>
      <c r="G5" s="27" t="b">
        <v>1</v>
      </c>
    </row>
    <row r="6" spans="1:7" x14ac:dyDescent="0.35">
      <c r="A6">
        <v>9.3000000000000007</v>
      </c>
    </row>
    <row r="7" spans="1:7" x14ac:dyDescent="0.35">
      <c r="A7">
        <v>6.1</v>
      </c>
      <c r="D7" t="str">
        <f>A3</f>
        <v>Data</v>
      </c>
      <c r="G7" t="str">
        <f>A3</f>
        <v>Data</v>
      </c>
    </row>
    <row r="8" spans="1:7" x14ac:dyDescent="0.35">
      <c r="A8">
        <v>8.1999999999999993</v>
      </c>
      <c r="D8" s="6" t="e">
        <f t="array" aca="1" ref="D8:D17" ca="1">BOXCOX(A4:A13,D3,D4,D5)</f>
        <v>#NAME?</v>
      </c>
      <c r="G8" s="6" t="e">
        <f t="array" aca="1" ref="G8:G17" ca="1">BOXCOX(A4:A13,G3,G4,G5)</f>
        <v>#NAME?</v>
      </c>
    </row>
    <row r="9" spans="1:7" x14ac:dyDescent="0.35">
      <c r="A9">
        <v>13.9</v>
      </c>
      <c r="D9" s="18" t="e">
        <f ca="1"/>
        <v>#NAME?</v>
      </c>
      <c r="G9" s="18" t="e">
        <f ca="1"/>
        <v>#NAME?</v>
      </c>
    </row>
    <row r="10" spans="1:7" x14ac:dyDescent="0.35">
      <c r="A10">
        <v>23.5</v>
      </c>
      <c r="D10" s="18" t="e">
        <f ca="1"/>
        <v>#NAME?</v>
      </c>
      <c r="G10" s="18" t="e">
        <f ca="1"/>
        <v>#NAME?</v>
      </c>
    </row>
    <row r="11" spans="1:7" x14ac:dyDescent="0.35">
      <c r="A11">
        <v>-3.2</v>
      </c>
      <c r="D11" s="18" t="e">
        <f ca="1"/>
        <v>#NAME?</v>
      </c>
      <c r="G11" s="18" t="e">
        <f ca="1"/>
        <v>#NAME?</v>
      </c>
    </row>
    <row r="12" spans="1:7" x14ac:dyDescent="0.35">
      <c r="A12">
        <v>56.8</v>
      </c>
      <c r="D12" s="18" t="e">
        <f ca="1"/>
        <v>#NAME?</v>
      </c>
      <c r="G12" s="18" t="e">
        <f ca="1"/>
        <v>#NAME?</v>
      </c>
    </row>
    <row r="13" spans="1:7" x14ac:dyDescent="0.35">
      <c r="A13" s="2">
        <v>80.7</v>
      </c>
      <c r="D13" s="18" t="e">
        <f ca="1"/>
        <v>#NAME?</v>
      </c>
      <c r="G13" s="18" t="e">
        <f ca="1"/>
        <v>#NAME?</v>
      </c>
    </row>
    <row r="14" spans="1:7" x14ac:dyDescent="0.35">
      <c r="D14" s="18" t="e">
        <f ca="1"/>
        <v>#NAME?</v>
      </c>
      <c r="G14" s="18" t="e">
        <f ca="1"/>
        <v>#NAME?</v>
      </c>
    </row>
    <row r="15" spans="1:7" x14ac:dyDescent="0.35">
      <c r="D15" s="18" t="e">
        <f ca="1"/>
        <v>#NAME?</v>
      </c>
      <c r="G15" s="18" t="e">
        <f ca="1"/>
        <v>#NAME?</v>
      </c>
    </row>
    <row r="16" spans="1:7" x14ac:dyDescent="0.35">
      <c r="D16" s="18" t="e">
        <f ca="1"/>
        <v>#NAME?</v>
      </c>
      <c r="G16" s="18" t="e">
        <f ca="1"/>
        <v>#NAME?</v>
      </c>
    </row>
    <row r="17" spans="4:7" x14ac:dyDescent="0.35">
      <c r="D17" s="2" t="e">
        <f ca="1"/>
        <v>#NAME?</v>
      </c>
      <c r="G17" s="2" t="e">
        <f ca="1"/>
        <v>#NAME?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5458-5052-4CA0-8642-A7E39F9B6BA8}">
  <sheetPr codeName="Sheet6"/>
  <dimension ref="A1:J17"/>
  <sheetViews>
    <sheetView workbookViewId="0"/>
  </sheetViews>
  <sheetFormatPr defaultRowHeight="14.5" x14ac:dyDescent="0.35"/>
  <cols>
    <col min="1" max="1" width="7.81640625" customWidth="1"/>
    <col min="2" max="2" width="8.7265625" style="10"/>
  </cols>
  <sheetData>
    <row r="1" spans="1:10" x14ac:dyDescent="0.35">
      <c r="D1" t="s">
        <v>28</v>
      </c>
      <c r="H1" t="s">
        <v>28</v>
      </c>
    </row>
    <row r="3" spans="1:10" x14ac:dyDescent="0.35">
      <c r="A3" s="1" t="s">
        <v>29</v>
      </c>
      <c r="B3" s="9" t="s">
        <v>30</v>
      </c>
      <c r="D3" t="s">
        <v>23</v>
      </c>
      <c r="E3" s="19" t="e">
        <f t="array" aca="1" ref="E3" ca="1">BOXCOXLambda(A4:A13,,,,,E4,E5)</f>
        <v>#NAME?</v>
      </c>
      <c r="F3" s="20" t="e">
        <f t="array" aca="1" ref="F3" ca="1">BOXCOXLambda(B4:B13,,,,,F4,F5)</f>
        <v>#NAME?</v>
      </c>
      <c r="H3" t="s">
        <v>23</v>
      </c>
      <c r="I3" s="12">
        <v>0.2</v>
      </c>
      <c r="J3" s="13">
        <f t="array" ref="J3">I3</f>
        <v>0.2</v>
      </c>
    </row>
    <row r="4" spans="1:10" x14ac:dyDescent="0.35">
      <c r="A4">
        <v>4.5</v>
      </c>
      <c r="B4" s="10">
        <v>4.5</v>
      </c>
      <c r="D4" t="s">
        <v>18</v>
      </c>
      <c r="E4" s="21">
        <v>1</v>
      </c>
      <c r="F4" s="22">
        <f t="array" ref="F4">E4</f>
        <v>1</v>
      </c>
      <c r="H4" t="s">
        <v>18</v>
      </c>
      <c r="I4" s="14">
        <v>0.5</v>
      </c>
      <c r="J4" s="15">
        <f t="array" ref="J4">I4</f>
        <v>0.5</v>
      </c>
    </row>
    <row r="5" spans="1:10" x14ac:dyDescent="0.35">
      <c r="A5">
        <v>-1.8</v>
      </c>
      <c r="B5" s="10">
        <v>0.4</v>
      </c>
      <c r="D5" t="s">
        <v>27</v>
      </c>
      <c r="E5" s="23" t="b">
        <v>0</v>
      </c>
      <c r="F5" s="24" t="b">
        <f t="array" ref="F5">E5</f>
        <v>0</v>
      </c>
      <c r="H5" t="s">
        <v>27</v>
      </c>
      <c r="I5" s="16" t="b">
        <v>1</v>
      </c>
      <c r="J5" s="17" t="b">
        <f t="array" ref="J5">I5</f>
        <v>1</v>
      </c>
    </row>
    <row r="6" spans="1:10" x14ac:dyDescent="0.35">
      <c r="A6">
        <v>9.3000000000000007</v>
      </c>
      <c r="B6" s="10">
        <v>9.6999999999999993</v>
      </c>
    </row>
    <row r="7" spans="1:10" x14ac:dyDescent="0.35">
      <c r="A7">
        <v>6.1</v>
      </c>
      <c r="B7" s="10">
        <v>5.5</v>
      </c>
      <c r="E7" t="str">
        <f>A3</f>
        <v>Data 1</v>
      </c>
      <c r="F7" t="str">
        <f>B3</f>
        <v>Data 2</v>
      </c>
      <c r="I7" t="str">
        <f>A3</f>
        <v>Data 1</v>
      </c>
      <c r="J7" t="str">
        <f>B3</f>
        <v>Data 2</v>
      </c>
    </row>
    <row r="8" spans="1:10" x14ac:dyDescent="0.35">
      <c r="A8">
        <v>8.1999999999999993</v>
      </c>
      <c r="B8" s="10">
        <v>6.2</v>
      </c>
      <c r="E8" s="6" t="e">
        <f t="array" aca="1" ref="E8:E17" ca="1">BOXCOX(A4:A13,E3,E4,E5)</f>
        <v>#NAME?</v>
      </c>
      <c r="F8" s="6" t="e">
        <f t="array" aca="1" ref="F8:F17" ca="1">BOXCOX(B4:B13,F3,F4,F5)</f>
        <v>#NAME?</v>
      </c>
      <c r="I8" s="6" t="e">
        <f t="array" aca="1" ref="I8:I17" ca="1">BOXCOX(A4:A13,I3,I4,I5)</f>
        <v>#NAME?</v>
      </c>
      <c r="J8" s="6" t="e">
        <f t="array" aca="1" ref="J8:J17" ca="1">BOXCOX(B4:B13,J3,J4,J5)</f>
        <v>#NAME?</v>
      </c>
    </row>
    <row r="9" spans="1:10" x14ac:dyDescent="0.35">
      <c r="A9">
        <v>13.9</v>
      </c>
      <c r="B9" s="10">
        <v>11.3</v>
      </c>
      <c r="E9" s="18" t="e">
        <f ca="1"/>
        <v>#NAME?</v>
      </c>
      <c r="F9" s="18" t="e">
        <f ca="1"/>
        <v>#NAME?</v>
      </c>
      <c r="I9" s="18" t="e">
        <f ca="1"/>
        <v>#NAME?</v>
      </c>
      <c r="J9" s="18" t="e">
        <f ca="1"/>
        <v>#NAME?</v>
      </c>
    </row>
    <row r="10" spans="1:10" x14ac:dyDescent="0.35">
      <c r="A10">
        <v>23.5</v>
      </c>
      <c r="B10" s="10">
        <v>20.100000000000001</v>
      </c>
      <c r="E10" s="18" t="e">
        <f ca="1"/>
        <v>#NAME?</v>
      </c>
      <c r="F10" s="18" t="e">
        <f ca="1"/>
        <v>#NAME?</v>
      </c>
      <c r="I10" s="18" t="e">
        <f ca="1"/>
        <v>#NAME?</v>
      </c>
      <c r="J10" s="18" t="e">
        <f ca="1"/>
        <v>#NAME?</v>
      </c>
    </row>
    <row r="11" spans="1:10" x14ac:dyDescent="0.35">
      <c r="A11">
        <v>-3.2</v>
      </c>
      <c r="B11" s="10">
        <v>4</v>
      </c>
      <c r="E11" s="18" t="e">
        <f ca="1"/>
        <v>#NAME?</v>
      </c>
      <c r="F11" s="18" t="e">
        <f ca="1"/>
        <v>#NAME?</v>
      </c>
      <c r="I11" s="18" t="e">
        <f ca="1"/>
        <v>#NAME?</v>
      </c>
      <c r="J11" s="18" t="e">
        <f ca="1"/>
        <v>#NAME?</v>
      </c>
    </row>
    <row r="12" spans="1:10" x14ac:dyDescent="0.35">
      <c r="A12">
        <v>56.8</v>
      </c>
      <c r="B12" s="10">
        <v>57</v>
      </c>
      <c r="E12" s="18" t="e">
        <f ca="1"/>
        <v>#NAME?</v>
      </c>
      <c r="F12" s="18" t="e">
        <f ca="1"/>
        <v>#NAME?</v>
      </c>
      <c r="I12" s="18" t="e">
        <f ca="1"/>
        <v>#NAME?</v>
      </c>
      <c r="J12" s="18" t="e">
        <f ca="1"/>
        <v>#NAME?</v>
      </c>
    </row>
    <row r="13" spans="1:10" x14ac:dyDescent="0.35">
      <c r="A13" s="2">
        <v>80.7</v>
      </c>
      <c r="B13" s="11">
        <v>72.8</v>
      </c>
      <c r="E13" s="18" t="e">
        <f ca="1"/>
        <v>#NAME?</v>
      </c>
      <c r="F13" s="18" t="e">
        <f ca="1"/>
        <v>#NAME?</v>
      </c>
      <c r="I13" s="18" t="e">
        <f ca="1"/>
        <v>#NAME?</v>
      </c>
      <c r="J13" s="18" t="e">
        <f ca="1"/>
        <v>#NAME?</v>
      </c>
    </row>
    <row r="14" spans="1:10" x14ac:dyDescent="0.35">
      <c r="E14" s="18" t="e">
        <f ca="1"/>
        <v>#NAME?</v>
      </c>
      <c r="F14" s="18" t="e">
        <f ca="1"/>
        <v>#NAME?</v>
      </c>
      <c r="I14" s="18" t="e">
        <f ca="1"/>
        <v>#NAME?</v>
      </c>
      <c r="J14" s="18" t="e">
        <f ca="1"/>
        <v>#NAME?</v>
      </c>
    </row>
    <row r="15" spans="1:10" x14ac:dyDescent="0.35">
      <c r="E15" s="18" t="e">
        <f ca="1"/>
        <v>#NAME?</v>
      </c>
      <c r="F15" s="18" t="e">
        <f ca="1"/>
        <v>#NAME?</v>
      </c>
      <c r="I15" s="18" t="e">
        <f ca="1"/>
        <v>#NAME?</v>
      </c>
      <c r="J15" s="18" t="e">
        <f ca="1"/>
        <v>#NAME?</v>
      </c>
    </row>
    <row r="16" spans="1:10" x14ac:dyDescent="0.35">
      <c r="E16" s="18" t="e">
        <f ca="1"/>
        <v>#NAME?</v>
      </c>
      <c r="F16" s="18" t="e">
        <f ca="1"/>
        <v>#NAME?</v>
      </c>
      <c r="I16" s="18" t="e">
        <f ca="1"/>
        <v>#NAME?</v>
      </c>
      <c r="J16" s="18" t="e">
        <f ca="1"/>
        <v>#NAME?</v>
      </c>
    </row>
    <row r="17" spans="5:10" x14ac:dyDescent="0.35">
      <c r="E17" s="2" t="e">
        <f ca="1"/>
        <v>#NAME?</v>
      </c>
      <c r="F17" s="2" t="e">
        <f ca="1"/>
        <v>#NAME?</v>
      </c>
      <c r="I17" s="2" t="e">
        <f ca="1"/>
        <v>#NAME?</v>
      </c>
      <c r="J17" s="2" t="e">
        <f ca="1"/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</vt:lpstr>
      <vt:lpstr>BC1</vt:lpstr>
      <vt:lpstr>BC2</vt:lpstr>
      <vt:lpstr>BC3</vt:lpstr>
      <vt:lpstr>BC4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2026-03-31T17:58:00Z</dcterms:created>
  <dcterms:modified xsi:type="dcterms:W3CDTF">2026-04-02T19:38:17Z</dcterms:modified>
</cp:coreProperties>
</file>