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DF32A7F7-2C3D-43E4-AA0E-B0CF18FB613B}" xr6:coauthVersionLast="47" xr6:coauthVersionMax="47" xr10:uidLastSave="{0CB5D606-185E-4344-9766-08AC2582C20C}"/>
  <bookViews>
    <workbookView xWindow="-110" yWindow="-110" windowWidth="19420" windowHeight="10300" xr2:uid="{B24D4817-09A5-4E1C-8AD4-89E066C86530}"/>
  </bookViews>
  <sheets>
    <sheet name="Title" sheetId="3" r:id="rId1"/>
    <sheet name="Multiple t 1" sheetId="1" r:id="rId2"/>
    <sheet name="Multiple t 2" sheetId="2" r:id="rId3"/>
    <sheet name="Multiple t 3" sheetId="4" r:id="rId4"/>
  </sheets>
  <externalReferences>
    <externalReference r:id="rId5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4" l="1" a="1"/>
  <c r="M14" i="4" s="1"/>
  <c r="N11" i="4"/>
  <c r="N12" i="4" s="1"/>
  <c r="I11" i="4"/>
  <c r="H11" i="4"/>
  <c r="G11" i="4"/>
  <c r="F11" i="4"/>
  <c r="D11" i="4"/>
  <c r="C11" i="4"/>
  <c r="B11" i="4"/>
  <c r="A11" i="4"/>
  <c r="N10" i="4"/>
  <c r="I10" i="4"/>
  <c r="H10" i="4"/>
  <c r="G10" i="4"/>
  <c r="F10" i="4"/>
  <c r="I9" i="4"/>
  <c r="H9" i="4"/>
  <c r="G9" i="4"/>
  <c r="F9" i="4"/>
  <c r="I8" i="4"/>
  <c r="H8" i="4"/>
  <c r="G8" i="4"/>
  <c r="F8" i="4"/>
  <c r="I7" i="4"/>
  <c r="H7" i="4"/>
  <c r="G7" i="4"/>
  <c r="F7" i="4"/>
  <c r="I6" i="4"/>
  <c r="H6" i="4"/>
  <c r="G6" i="4"/>
  <c r="F6" i="4"/>
  <c r="K9" i="2" a="1"/>
  <c r="M14" i="2" s="1"/>
  <c r="AC9" i="1" a="1"/>
  <c r="AC12" i="1" s="1"/>
  <c r="W9" i="1" a="1"/>
  <c r="X12" i="1" s="1"/>
  <c r="Q9" i="1" a="1"/>
  <c r="Q13" i="1" s="1"/>
  <c r="K9" i="1" a="1"/>
  <c r="L13" i="1" s="1"/>
  <c r="D12" i="2"/>
  <c r="C12" i="2"/>
  <c r="B12" i="2"/>
  <c r="A12" i="2"/>
  <c r="I11" i="2"/>
  <c r="H11" i="2"/>
  <c r="G11" i="2"/>
  <c r="F11" i="2"/>
  <c r="N10" i="2"/>
  <c r="N11" i="2" s="1"/>
  <c r="I10" i="2"/>
  <c r="H10" i="2"/>
  <c r="G10" i="2"/>
  <c r="F10" i="2"/>
  <c r="I9" i="2"/>
  <c r="H9" i="2"/>
  <c r="G9" i="2"/>
  <c r="F9" i="2"/>
  <c r="I8" i="2"/>
  <c r="H8" i="2"/>
  <c r="G8" i="2"/>
  <c r="F8" i="2"/>
  <c r="I7" i="2"/>
  <c r="H7" i="2"/>
  <c r="G7" i="2"/>
  <c r="F7" i="2"/>
  <c r="I6" i="2"/>
  <c r="H6" i="2"/>
  <c r="G6" i="2"/>
  <c r="F6" i="2"/>
  <c r="D12" i="1"/>
  <c r="C12" i="1"/>
  <c r="B12" i="1"/>
  <c r="A12" i="1"/>
  <c r="AE10" i="1"/>
  <c r="AE11" i="1" s="1"/>
  <c r="AE12" i="1" s="1"/>
  <c r="AE13" i="1" s="1"/>
  <c r="AE14" i="1" s="1"/>
  <c r="M10" i="1"/>
  <c r="M11" i="1" s="1"/>
  <c r="G9" i="1"/>
  <c r="G8" i="1"/>
  <c r="G7" i="1"/>
  <c r="G6" i="1"/>
  <c r="G5" i="1"/>
  <c r="G4" i="1"/>
  <c r="L13" i="4" l="1"/>
  <c r="M13" i="4"/>
  <c r="K11" i="4"/>
  <c r="L11" i="4"/>
  <c r="M11" i="4"/>
  <c r="K12" i="4"/>
  <c r="L12" i="4"/>
  <c r="M12" i="4"/>
  <c r="K9" i="4"/>
  <c r="K13" i="4"/>
  <c r="L9" i="4"/>
  <c r="M9" i="4"/>
  <c r="L10" i="4"/>
  <c r="L14" i="4"/>
  <c r="K10" i="4"/>
  <c r="K14" i="4"/>
  <c r="M10" i="4"/>
  <c r="N13" i="4"/>
  <c r="AD12" i="1"/>
  <c r="K14" i="1"/>
  <c r="R13" i="1"/>
  <c r="W13" i="1"/>
  <c r="K11" i="2"/>
  <c r="AC13" i="1"/>
  <c r="L14" i="1"/>
  <c r="Q14" i="1"/>
  <c r="X13" i="1"/>
  <c r="L11" i="2"/>
  <c r="K9" i="1"/>
  <c r="AD13" i="1"/>
  <c r="R14" i="1"/>
  <c r="W14" i="1"/>
  <c r="M11" i="2"/>
  <c r="L9" i="1"/>
  <c r="Q9" i="1"/>
  <c r="K12" i="2"/>
  <c r="X14" i="1"/>
  <c r="AC14" i="1"/>
  <c r="K10" i="1"/>
  <c r="R9" i="1"/>
  <c r="W9" i="1"/>
  <c r="AD14" i="1"/>
  <c r="L12" i="2"/>
  <c r="L10" i="1"/>
  <c r="Q10" i="1"/>
  <c r="X9" i="1"/>
  <c r="AC9" i="1"/>
  <c r="M12" i="2"/>
  <c r="W10" i="1"/>
  <c r="K9" i="2"/>
  <c r="Q11" i="1"/>
  <c r="AC10" i="1"/>
  <c r="L9" i="2"/>
  <c r="M9" i="2"/>
  <c r="K14" i="2"/>
  <c r="K13" i="1"/>
  <c r="R12" i="1"/>
  <c r="W12" i="1"/>
  <c r="AD11" i="1"/>
  <c r="L10" i="2"/>
  <c r="L14" i="2"/>
  <c r="K11" i="1"/>
  <c r="R10" i="1"/>
  <c r="AD9" i="1"/>
  <c r="K13" i="2"/>
  <c r="L11" i="1"/>
  <c r="X10" i="1"/>
  <c r="L13" i="2"/>
  <c r="K12" i="1"/>
  <c r="R11" i="1"/>
  <c r="W11" i="1"/>
  <c r="AD10" i="1"/>
  <c r="M13" i="2"/>
  <c r="L12" i="1"/>
  <c r="Q12" i="1"/>
  <c r="X11" i="1"/>
  <c r="AC11" i="1"/>
  <c r="K10" i="2"/>
  <c r="M10" i="2"/>
  <c r="N12" i="2"/>
  <c r="M12" i="1"/>
  <c r="L6" i="4" l="1"/>
  <c r="O13" i="4" s="1"/>
  <c r="N14" i="4"/>
  <c r="X6" i="1"/>
  <c r="Y9" i="1" s="1"/>
  <c r="Z9" i="1" s="1"/>
  <c r="AA9" i="1" s="1"/>
  <c r="AA10" i="1" s="1"/>
  <c r="AA11" i="1" s="1"/>
  <c r="AA12" i="1" s="1"/>
  <c r="AA13" i="1" s="1"/>
  <c r="AA14" i="1" s="1"/>
  <c r="R6" i="1"/>
  <c r="S9" i="1" s="1"/>
  <c r="S10" i="1" s="1"/>
  <c r="L6" i="1"/>
  <c r="N12" i="1" s="1"/>
  <c r="M13" i="1"/>
  <c r="AD6" i="1"/>
  <c r="N13" i="2"/>
  <c r="L6" i="2"/>
  <c r="O14" i="4" l="1"/>
  <c r="P14" i="4" s="1"/>
  <c r="P13" i="4" s="1"/>
  <c r="P12" i="4" s="1"/>
  <c r="P11" i="4" s="1"/>
  <c r="P10" i="4" s="1"/>
  <c r="P9" i="4" s="1"/>
  <c r="Y10" i="1"/>
  <c r="Z10" i="1" s="1"/>
  <c r="O9" i="4"/>
  <c r="O12" i="4"/>
  <c r="O10" i="4"/>
  <c r="O11" i="4"/>
  <c r="T9" i="1"/>
  <c r="N13" i="1"/>
  <c r="M14" i="1"/>
  <c r="N14" i="1" s="1"/>
  <c r="O14" i="1" s="1"/>
  <c r="O13" i="1" s="1"/>
  <c r="O12" i="1" s="1"/>
  <c r="O11" i="1" s="1"/>
  <c r="O10" i="1" s="1"/>
  <c r="O9" i="1" s="1"/>
  <c r="O9" i="2"/>
  <c r="O11" i="2"/>
  <c r="O10" i="2"/>
  <c r="N14" i="2"/>
  <c r="O14" i="2" s="1"/>
  <c r="P14" i="2" s="1"/>
  <c r="P13" i="2" s="1"/>
  <c r="P12" i="2" s="1"/>
  <c r="P11" i="2" s="1"/>
  <c r="P10" i="2" s="1"/>
  <c r="P9" i="2" s="1"/>
  <c r="O13" i="2"/>
  <c r="AF14" i="1"/>
  <c r="AG14" i="1" s="1"/>
  <c r="AF13" i="1"/>
  <c r="AG13" i="1" s="1"/>
  <c r="AF12" i="1"/>
  <c r="AG12" i="1" s="1"/>
  <c r="AF11" i="1"/>
  <c r="AG11" i="1" s="1"/>
  <c r="AF10" i="1"/>
  <c r="AG10" i="1" s="1"/>
  <c r="AF9" i="1"/>
  <c r="AG9" i="1" s="1"/>
  <c r="N9" i="1"/>
  <c r="N10" i="1"/>
  <c r="N11" i="1"/>
  <c r="O12" i="2"/>
  <c r="S11" i="1"/>
  <c r="T10" i="1"/>
  <c r="Y11" i="1" l="1"/>
  <c r="S12" i="1"/>
  <c r="T11" i="1"/>
  <c r="Z11" i="1"/>
  <c r="Y12" i="1"/>
  <c r="Z12" i="1" l="1"/>
  <c r="Y13" i="1"/>
  <c r="S13" i="1"/>
  <c r="T12" i="1"/>
  <c r="S14" i="1" l="1"/>
  <c r="T14" i="1" s="1"/>
  <c r="U14" i="1" s="1"/>
  <c r="U13" i="1" s="1"/>
  <c r="U12" i="1" s="1"/>
  <c r="U11" i="1" s="1"/>
  <c r="U10" i="1" s="1"/>
  <c r="U9" i="1" s="1"/>
  <c r="T13" i="1"/>
  <c r="Z13" i="1"/>
  <c r="Y14" i="1"/>
  <c r="Z14" i="1" s="1"/>
</calcChain>
</file>

<file path=xl/sharedStrings.xml><?xml version="1.0" encoding="utf-8"?>
<sst xmlns="http://schemas.openxmlformats.org/spreadsheetml/2006/main" count="87" uniqueCount="37">
  <si>
    <t>Multiple t tests</t>
  </si>
  <si>
    <t>M1</t>
  </si>
  <si>
    <t>M2</t>
  </si>
  <si>
    <t>M3</t>
  </si>
  <si>
    <t>M4</t>
  </si>
  <si>
    <t>Pair</t>
  </si>
  <si>
    <t>p-value</t>
  </si>
  <si>
    <t>Benjamini-Hochberg Method</t>
  </si>
  <si>
    <t>Hochberg's Method</t>
  </si>
  <si>
    <t>Holm's Method</t>
  </si>
  <si>
    <t>Bonferroni Method</t>
  </si>
  <si>
    <t>=T.TEST(A4:A11,B4:B11,2,3)</t>
  </si>
  <si>
    <t>=T.TEST(A4:A11,C4:C11,2,3)</t>
  </si>
  <si>
    <t>FDR</t>
  </si>
  <si>
    <t>alpha</t>
  </si>
  <si>
    <t>=T.TEST(A4:A11,D4:D11,2,3)</t>
  </si>
  <si>
    <t># of tests</t>
  </si>
  <si>
    <t>=T.TEST(B4:B11,C4:C11,2,3)</t>
  </si>
  <si>
    <t>=T.TEST(B4:B11,D4:D11,2,3)</t>
  </si>
  <si>
    <t>test</t>
  </si>
  <si>
    <t>rank</t>
  </si>
  <si>
    <t>sig</t>
  </si>
  <si>
    <t>=T.TEST(C4:C11,D4:D11,2,3)</t>
  </si>
  <si>
    <t>Pairwise t tests</t>
  </si>
  <si>
    <t>group 1</t>
  </si>
  <si>
    <t>group 2</t>
  </si>
  <si>
    <t>mean</t>
  </si>
  <si>
    <t>Real Statistics Using Excel</t>
  </si>
  <si>
    <t>Updated</t>
  </si>
  <si>
    <t>Copyright © 2013 - 2026 Charles Zaiontz</t>
  </si>
  <si>
    <t>Multiple t-Tests</t>
  </si>
  <si>
    <t>Multiple paired t tests</t>
  </si>
  <si>
    <t>T1</t>
  </si>
  <si>
    <t>T2</t>
  </si>
  <si>
    <t>T3</t>
  </si>
  <si>
    <t>T4</t>
  </si>
  <si>
    <t>Pairwise paired t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</si>
</sst>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2" xfId="0" applyBorder="1"/>
    <xf numFmtId="0" fontId="0" fillId="0" borderId="7" xfId="0" applyBorder="1"/>
    <xf numFmtId="15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19903-A9B9-4273-8533-741A8FA5E2C8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27</v>
      </c>
    </row>
    <row r="2" spans="1:13" x14ac:dyDescent="0.35">
      <c r="A2" t="s">
        <v>30</v>
      </c>
    </row>
    <row r="4" spans="1:13" x14ac:dyDescent="0.35">
      <c r="A4" t="s">
        <v>28</v>
      </c>
      <c r="B4" s="13">
        <v>46026</v>
      </c>
    </row>
    <row r="6" spans="1:13" x14ac:dyDescent="0.35">
      <c r="A6" s="14" t="s">
        <v>29</v>
      </c>
    </row>
    <row r="10" spans="1:13" ht="18.5" x14ac:dyDescent="0.45">
      <c r="M10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60E0-1A90-44D7-A6C1-CC9C7297EB86}">
  <sheetPr codeName="Sheet2"/>
  <dimension ref="A1:AG14"/>
  <sheetViews>
    <sheetView workbookViewId="0"/>
  </sheetViews>
  <sheetFormatPr defaultRowHeight="14.5" x14ac:dyDescent="0.35"/>
  <cols>
    <col min="1" max="4" width="6.1796875" customWidth="1"/>
    <col min="5" max="5" width="4.453125" customWidth="1"/>
    <col min="6" max="6" width="6.453125" customWidth="1"/>
    <col min="8" max="8" width="3.54296875" customWidth="1"/>
    <col min="9" max="9" width="25" customWidth="1"/>
  </cols>
  <sheetData>
    <row r="1" spans="1:33" x14ac:dyDescent="0.35">
      <c r="A1" s="1" t="s">
        <v>0</v>
      </c>
    </row>
    <row r="3" spans="1:33" x14ac:dyDescent="0.35">
      <c r="A3" s="2" t="s">
        <v>1</v>
      </c>
      <c r="B3" s="2" t="s">
        <v>2</v>
      </c>
      <c r="C3" s="2" t="s">
        <v>3</v>
      </c>
      <c r="D3" s="2" t="s">
        <v>4</v>
      </c>
      <c r="F3" s="3" t="s">
        <v>5</v>
      </c>
      <c r="G3" s="3" t="s">
        <v>6</v>
      </c>
      <c r="H3" s="4"/>
      <c r="I3" s="4"/>
      <c r="K3" t="s">
        <v>7</v>
      </c>
      <c r="Q3" t="s">
        <v>8</v>
      </c>
      <c r="W3" t="s">
        <v>9</v>
      </c>
      <c r="AC3" t="s">
        <v>10</v>
      </c>
    </row>
    <row r="4" spans="1:33" x14ac:dyDescent="0.35">
      <c r="A4" s="2">
        <v>61</v>
      </c>
      <c r="B4" s="2">
        <v>82</v>
      </c>
      <c r="C4" s="2">
        <v>79</v>
      </c>
      <c r="D4" s="2">
        <v>75</v>
      </c>
      <c r="F4" s="4">
        <v>12</v>
      </c>
      <c r="G4">
        <f>TTEST(A4:A11,B4:B11,2,3)</f>
        <v>3.4579579675775567E-2</v>
      </c>
      <c r="I4" s="5" t="s">
        <v>11</v>
      </c>
    </row>
    <row r="5" spans="1:33" x14ac:dyDescent="0.35">
      <c r="A5" s="4">
        <v>80</v>
      </c>
      <c r="B5" s="4">
        <v>108</v>
      </c>
      <c r="C5" s="4">
        <v>95</v>
      </c>
      <c r="D5" s="4">
        <v>80</v>
      </c>
      <c r="F5" s="4">
        <v>13</v>
      </c>
      <c r="G5">
        <f>TTEST(A4:A11,C4:C11,2,3)</f>
        <v>8.8883637274886265E-3</v>
      </c>
      <c r="I5" s="5" t="s">
        <v>12</v>
      </c>
      <c r="K5" t="s">
        <v>13</v>
      </c>
      <c r="L5" s="6">
        <v>0.05</v>
      </c>
      <c r="Q5" t="s">
        <v>14</v>
      </c>
      <c r="R5" s="6">
        <v>0.05</v>
      </c>
      <c r="W5" t="s">
        <v>14</v>
      </c>
      <c r="X5" s="6">
        <v>0.05</v>
      </c>
      <c r="AC5" t="s">
        <v>14</v>
      </c>
      <c r="AD5" s="6">
        <v>0.05</v>
      </c>
    </row>
    <row r="6" spans="1:33" x14ac:dyDescent="0.35">
      <c r="A6" s="4">
        <v>73</v>
      </c>
      <c r="B6" s="4">
        <v>92</v>
      </c>
      <c r="C6" s="4">
        <v>74</v>
      </c>
      <c r="D6" s="4">
        <v>64</v>
      </c>
      <c r="F6" s="4">
        <v>14</v>
      </c>
      <c r="G6">
        <f>TTEST(A4:A11,D4:D11,2,3)</f>
        <v>0.5728259429170881</v>
      </c>
      <c r="I6" s="5" t="s">
        <v>15</v>
      </c>
      <c r="K6" t="s">
        <v>16</v>
      </c>
      <c r="L6" s="7">
        <f ca="1">COUNT(L9:L14)</f>
        <v>0</v>
      </c>
      <c r="Q6" t="s">
        <v>16</v>
      </c>
      <c r="R6" s="7">
        <f ca="1">COUNT(R9:R14)</f>
        <v>0</v>
      </c>
      <c r="W6" t="s">
        <v>16</v>
      </c>
      <c r="X6" s="7">
        <f ca="1">COUNT(X9:X14)</f>
        <v>0</v>
      </c>
      <c r="AC6" t="s">
        <v>16</v>
      </c>
      <c r="AD6" s="7">
        <f ca="1">COUNT(AD9:AD14)</f>
        <v>0</v>
      </c>
    </row>
    <row r="7" spans="1:33" ht="15" thickBot="1" x14ac:dyDescent="0.4">
      <c r="A7" s="4">
        <v>57</v>
      </c>
      <c r="B7" s="4">
        <v>80</v>
      </c>
      <c r="C7" s="4">
        <v>115</v>
      </c>
      <c r="D7" s="4">
        <v>66</v>
      </c>
      <c r="F7" s="4">
        <v>23</v>
      </c>
      <c r="G7">
        <f>TTEST(B4:B11,C4:C11,2,3)</f>
        <v>0.46696151450906886</v>
      </c>
      <c r="I7" s="5" t="s">
        <v>17</v>
      </c>
    </row>
    <row r="8" spans="1:33" ht="15" thickTop="1" x14ac:dyDescent="0.35">
      <c r="A8" s="4">
        <v>79</v>
      </c>
      <c r="B8" s="4">
        <v>65</v>
      </c>
      <c r="C8" s="4">
        <v>80</v>
      </c>
      <c r="D8" s="4">
        <v>56</v>
      </c>
      <c r="F8" s="4">
        <v>24</v>
      </c>
      <c r="G8">
        <f>TTEST(B4:B11,D4:D11,2,3)</f>
        <v>1.6471276240957598E-2</v>
      </c>
      <c r="I8" s="5" t="s">
        <v>18</v>
      </c>
      <c r="K8" s="8" t="s">
        <v>19</v>
      </c>
      <c r="L8" s="8" t="s">
        <v>6</v>
      </c>
      <c r="M8" s="8" t="s">
        <v>20</v>
      </c>
      <c r="N8" s="8" t="s">
        <v>14</v>
      </c>
      <c r="O8" s="8" t="s">
        <v>21</v>
      </c>
      <c r="Q8" s="8" t="s">
        <v>19</v>
      </c>
      <c r="R8" s="8" t="s">
        <v>6</v>
      </c>
      <c r="S8" s="8" t="s">
        <v>20</v>
      </c>
      <c r="T8" s="8" t="s">
        <v>14</v>
      </c>
      <c r="U8" s="8" t="s">
        <v>21</v>
      </c>
      <c r="W8" s="8" t="s">
        <v>19</v>
      </c>
      <c r="X8" s="8" t="s">
        <v>6</v>
      </c>
      <c r="Y8" s="8" t="s">
        <v>20</v>
      </c>
      <c r="Z8" s="8" t="s">
        <v>14</v>
      </c>
      <c r="AA8" s="8" t="s">
        <v>21</v>
      </c>
      <c r="AC8" s="8" t="s">
        <v>19</v>
      </c>
      <c r="AD8" s="8" t="s">
        <v>6</v>
      </c>
      <c r="AE8" s="8" t="s">
        <v>20</v>
      </c>
      <c r="AF8" s="8" t="s">
        <v>14</v>
      </c>
      <c r="AG8" s="8" t="s">
        <v>21</v>
      </c>
    </row>
    <row r="9" spans="1:33" x14ac:dyDescent="0.35">
      <c r="A9" s="4">
        <v>65</v>
      </c>
      <c r="B9" s="4">
        <v>79</v>
      </c>
      <c r="C9" s="4">
        <v>83</v>
      </c>
      <c r="D9" s="4">
        <v>43</v>
      </c>
      <c r="F9" s="9">
        <v>34</v>
      </c>
      <c r="G9" s="10">
        <f>TTEST(C4:C11,D4:D11,2,3)</f>
        <v>4.5167082739098066E-3</v>
      </c>
      <c r="I9" s="5" t="s">
        <v>22</v>
      </c>
      <c r="K9" s="4" t="e">
        <f t="array" aca="1" ref="K9:L14" ca="1">QSORTRows(F4:G9,2)</f>
        <v>#NAME?</v>
      </c>
      <c r="L9" t="e">
        <f ca="1"/>
        <v>#NAME?</v>
      </c>
      <c r="M9" s="4">
        <v>1</v>
      </c>
      <c r="N9" t="e">
        <f t="shared" ref="N9:N14" ca="1" si="0">L$5*M9/L$6</f>
        <v>#DIV/0!</v>
      </c>
      <c r="O9" s="4" t="e">
        <f t="shared" ref="O9:O14" ca="1" si="1">IF(O10="yes","yes",IF(L9&lt;N9,"yes","no"))</f>
        <v>#NAME?</v>
      </c>
      <c r="Q9" s="4" t="e">
        <f t="array" aca="1" ref="Q9:R14" ca="1">QSORTRows(F4:G9,2)</f>
        <v>#NAME?</v>
      </c>
      <c r="R9" t="e">
        <f ca="1"/>
        <v>#NAME?</v>
      </c>
      <c r="S9" s="4">
        <f ca="1">R6</f>
        <v>0</v>
      </c>
      <c r="T9" t="e">
        <f t="shared" ref="T9:T14" ca="1" si="2">R$5/S9</f>
        <v>#DIV/0!</v>
      </c>
      <c r="U9" s="4" t="e">
        <f t="shared" ref="U9:U14" ca="1" si="3">IF(U10="yes","yes",IF(R9&lt;T9,"yes","no"))</f>
        <v>#NAME?</v>
      </c>
      <c r="W9" s="4" t="e">
        <f t="array" aca="1" ref="W9:X14" ca="1">QSORTRows(F4:G9,2)</f>
        <v>#NAME?</v>
      </c>
      <c r="X9" t="e">
        <f ca="1"/>
        <v>#NAME?</v>
      </c>
      <c r="Y9" s="4">
        <f ca="1">X6</f>
        <v>0</v>
      </c>
      <c r="Z9" t="e">
        <f t="shared" ref="Z9:Z14" ca="1" si="4">X$5/Y9</f>
        <v>#DIV/0!</v>
      </c>
      <c r="AA9" s="4" t="e">
        <f t="shared" ref="AA9:AA14" ca="1" si="5">IF(AA8="no","no",IF(X9&lt;Z9,"yes","no"))</f>
        <v>#NAME?</v>
      </c>
      <c r="AC9" s="4" t="e">
        <f t="array" aca="1" ref="AC9:AD14" ca="1">QSORTRows(F4:G9,2)</f>
        <v>#NAME?</v>
      </c>
      <c r="AD9" t="e">
        <f ca="1"/>
        <v>#NAME?</v>
      </c>
      <c r="AE9" s="4">
        <v>1</v>
      </c>
      <c r="AF9" t="e">
        <f t="shared" ref="AF9:AF14" ca="1" si="6">AD$5/AD$6</f>
        <v>#DIV/0!</v>
      </c>
      <c r="AG9" s="4" t="e">
        <f t="shared" ref="AG9:AG14" ca="1" si="7">IF(AD9&lt;AF9,"yes","no")</f>
        <v>#NAME?</v>
      </c>
    </row>
    <row r="10" spans="1:33" x14ac:dyDescent="0.35">
      <c r="A10" s="4">
        <v>53</v>
      </c>
      <c r="B10" s="4">
        <v>72</v>
      </c>
      <c r="C10" s="4">
        <v>94</v>
      </c>
      <c r="D10" s="4">
        <v>59</v>
      </c>
      <c r="K10" s="4" t="e">
        <f ca="1"/>
        <v>#NAME?</v>
      </c>
      <c r="L10" t="e">
        <f ca="1"/>
        <v>#NAME?</v>
      </c>
      <c r="M10" s="4">
        <f>M9+1</f>
        <v>2</v>
      </c>
      <c r="N10" t="e">
        <f t="shared" ca="1" si="0"/>
        <v>#DIV/0!</v>
      </c>
      <c r="O10" s="4" t="e">
        <f t="shared" ca="1" si="1"/>
        <v>#NAME?</v>
      </c>
      <c r="Q10" s="4" t="e">
        <f ca="1"/>
        <v>#NAME?</v>
      </c>
      <c r="R10" t="e">
        <f ca="1"/>
        <v>#NAME?</v>
      </c>
      <c r="S10" s="4">
        <f ca="1">S9-1</f>
        <v>-1</v>
      </c>
      <c r="T10">
        <f t="shared" ca="1" si="2"/>
        <v>-0.05</v>
      </c>
      <c r="U10" s="4" t="e">
        <f t="shared" ca="1" si="3"/>
        <v>#NAME?</v>
      </c>
      <c r="W10" s="4" t="e">
        <f ca="1"/>
        <v>#NAME?</v>
      </c>
      <c r="X10" t="e">
        <f ca="1"/>
        <v>#NAME?</v>
      </c>
      <c r="Y10" s="4">
        <f ca="1">Y9-1</f>
        <v>-1</v>
      </c>
      <c r="Z10">
        <f t="shared" ca="1" si="4"/>
        <v>-0.05</v>
      </c>
      <c r="AA10" s="4" t="e">
        <f t="shared" ca="1" si="5"/>
        <v>#NAME?</v>
      </c>
      <c r="AC10" s="4" t="e">
        <f ca="1"/>
        <v>#NAME?</v>
      </c>
      <c r="AD10" t="e">
        <f ca="1"/>
        <v>#NAME?</v>
      </c>
      <c r="AE10" s="4">
        <f>AE9+1</f>
        <v>2</v>
      </c>
      <c r="AF10" t="e">
        <f t="shared" ca="1" si="6"/>
        <v>#DIV/0!</v>
      </c>
      <c r="AG10" s="4" t="e">
        <f t="shared" ca="1" si="7"/>
        <v>#NAME?</v>
      </c>
    </row>
    <row r="11" spans="1:33" x14ac:dyDescent="0.35">
      <c r="A11" s="9"/>
      <c r="B11" s="9">
        <v>74</v>
      </c>
      <c r="C11" s="9">
        <v>73</v>
      </c>
      <c r="D11" s="9"/>
      <c r="K11" s="4" t="e">
        <f ca="1"/>
        <v>#NAME?</v>
      </c>
      <c r="L11" t="e">
        <f ca="1"/>
        <v>#NAME?</v>
      </c>
      <c r="M11" s="4">
        <f>M10+1</f>
        <v>3</v>
      </c>
      <c r="N11" t="e">
        <f t="shared" ca="1" si="0"/>
        <v>#DIV/0!</v>
      </c>
      <c r="O11" s="4" t="e">
        <f t="shared" ca="1" si="1"/>
        <v>#NAME?</v>
      </c>
      <c r="Q11" s="4" t="e">
        <f ca="1"/>
        <v>#NAME?</v>
      </c>
      <c r="R11" t="e">
        <f ca="1"/>
        <v>#NAME?</v>
      </c>
      <c r="S11" s="4">
        <f ca="1">S10-1</f>
        <v>-2</v>
      </c>
      <c r="T11">
        <f t="shared" ca="1" si="2"/>
        <v>-2.5000000000000001E-2</v>
      </c>
      <c r="U11" s="4" t="e">
        <f t="shared" ca="1" si="3"/>
        <v>#NAME?</v>
      </c>
      <c r="W11" s="4" t="e">
        <f ca="1"/>
        <v>#NAME?</v>
      </c>
      <c r="X11" t="e">
        <f ca="1"/>
        <v>#NAME?</v>
      </c>
      <c r="Y11" s="4">
        <f ca="1">Y10-1</f>
        <v>-2</v>
      </c>
      <c r="Z11">
        <f t="shared" ca="1" si="4"/>
        <v>-2.5000000000000001E-2</v>
      </c>
      <c r="AA11" s="4" t="e">
        <f t="shared" ca="1" si="5"/>
        <v>#NAME?</v>
      </c>
      <c r="AC11" s="4" t="e">
        <f ca="1"/>
        <v>#NAME?</v>
      </c>
      <c r="AD11" t="e">
        <f ca="1"/>
        <v>#NAME?</v>
      </c>
      <c r="AE11" s="4">
        <f>AE10+1</f>
        <v>3</v>
      </c>
      <c r="AF11" t="e">
        <f t="shared" ca="1" si="6"/>
        <v>#DIV/0!</v>
      </c>
      <c r="AG11" s="4" t="e">
        <f t="shared" ca="1" si="7"/>
        <v>#NAME?</v>
      </c>
    </row>
    <row r="12" spans="1:33" x14ac:dyDescent="0.35">
      <c r="A12" s="11">
        <f>AVERAGE(A4:A11)</f>
        <v>66.857142857142861</v>
      </c>
      <c r="B12" s="11">
        <f>AVERAGE(B4:B11)</f>
        <v>81.5</v>
      </c>
      <c r="C12" s="11">
        <f>AVERAGE(C4:C11)</f>
        <v>86.625</v>
      </c>
      <c r="D12" s="11">
        <f>AVERAGE(D4:D11)</f>
        <v>63.285714285714285</v>
      </c>
      <c r="K12" s="4" t="e">
        <f ca="1"/>
        <v>#NAME?</v>
      </c>
      <c r="L12" t="e">
        <f ca="1"/>
        <v>#NAME?</v>
      </c>
      <c r="M12" s="4">
        <f>M11+1</f>
        <v>4</v>
      </c>
      <c r="N12" t="e">
        <f t="shared" ca="1" si="0"/>
        <v>#DIV/0!</v>
      </c>
      <c r="O12" s="4" t="e">
        <f t="shared" ca="1" si="1"/>
        <v>#NAME?</v>
      </c>
      <c r="Q12" s="4" t="e">
        <f ca="1"/>
        <v>#NAME?</v>
      </c>
      <c r="R12" t="e">
        <f ca="1"/>
        <v>#NAME?</v>
      </c>
      <c r="S12" s="4">
        <f ca="1">S11-1</f>
        <v>-3</v>
      </c>
      <c r="T12">
        <f t="shared" ca="1" si="2"/>
        <v>-1.6666666666666666E-2</v>
      </c>
      <c r="U12" s="4" t="e">
        <f t="shared" ca="1" si="3"/>
        <v>#NAME?</v>
      </c>
      <c r="W12" s="4" t="e">
        <f ca="1"/>
        <v>#NAME?</v>
      </c>
      <c r="X12" t="e">
        <f ca="1"/>
        <v>#NAME?</v>
      </c>
      <c r="Y12" s="4">
        <f ca="1">Y11-1</f>
        <v>-3</v>
      </c>
      <c r="Z12">
        <f t="shared" ca="1" si="4"/>
        <v>-1.6666666666666666E-2</v>
      </c>
      <c r="AA12" s="4" t="e">
        <f t="shared" ca="1" si="5"/>
        <v>#NAME?</v>
      </c>
      <c r="AC12" s="4" t="e">
        <f ca="1"/>
        <v>#NAME?</v>
      </c>
      <c r="AD12" t="e">
        <f ca="1"/>
        <v>#NAME?</v>
      </c>
      <c r="AE12" s="4">
        <f>AE11+1</f>
        <v>4</v>
      </c>
      <c r="AF12" t="e">
        <f t="shared" ca="1" si="6"/>
        <v>#DIV/0!</v>
      </c>
      <c r="AG12" s="4" t="e">
        <f t="shared" ca="1" si="7"/>
        <v>#NAME?</v>
      </c>
    </row>
    <row r="13" spans="1:33" x14ac:dyDescent="0.35">
      <c r="K13" s="4" t="e">
        <f ca="1"/>
        <v>#NAME?</v>
      </c>
      <c r="L13" t="e">
        <f ca="1"/>
        <v>#NAME?</v>
      </c>
      <c r="M13" s="4">
        <f>M12+1</f>
        <v>5</v>
      </c>
      <c r="N13" t="e">
        <f t="shared" ca="1" si="0"/>
        <v>#DIV/0!</v>
      </c>
      <c r="O13" s="4" t="e">
        <f t="shared" ca="1" si="1"/>
        <v>#NAME?</v>
      </c>
      <c r="Q13" s="4" t="e">
        <f ca="1"/>
        <v>#NAME?</v>
      </c>
      <c r="R13" t="e">
        <f ca="1"/>
        <v>#NAME?</v>
      </c>
      <c r="S13" s="4">
        <f ca="1">S12-1</f>
        <v>-4</v>
      </c>
      <c r="T13">
        <f t="shared" ca="1" si="2"/>
        <v>-1.2500000000000001E-2</v>
      </c>
      <c r="U13" s="4" t="e">
        <f t="shared" ca="1" si="3"/>
        <v>#NAME?</v>
      </c>
      <c r="W13" s="4" t="e">
        <f ca="1"/>
        <v>#NAME?</v>
      </c>
      <c r="X13" t="e">
        <f ca="1"/>
        <v>#NAME?</v>
      </c>
      <c r="Y13" s="4">
        <f ca="1">Y12-1</f>
        <v>-4</v>
      </c>
      <c r="Z13">
        <f t="shared" ca="1" si="4"/>
        <v>-1.2500000000000001E-2</v>
      </c>
      <c r="AA13" s="4" t="e">
        <f t="shared" ca="1" si="5"/>
        <v>#NAME?</v>
      </c>
      <c r="AC13" s="4" t="e">
        <f ca="1"/>
        <v>#NAME?</v>
      </c>
      <c r="AD13" t="e">
        <f ca="1"/>
        <v>#NAME?</v>
      </c>
      <c r="AE13" s="4">
        <f>AE12+1</f>
        <v>5</v>
      </c>
      <c r="AF13" t="e">
        <f t="shared" ca="1" si="6"/>
        <v>#DIV/0!</v>
      </c>
      <c r="AG13" s="4" t="e">
        <f t="shared" ca="1" si="7"/>
        <v>#NAME?</v>
      </c>
    </row>
    <row r="14" spans="1:33" x14ac:dyDescent="0.35">
      <c r="K14" s="9" t="e">
        <f ca="1"/>
        <v>#NAME?</v>
      </c>
      <c r="L14" s="10" t="e">
        <f ca="1"/>
        <v>#NAME?</v>
      </c>
      <c r="M14" s="9">
        <f>M13+1</f>
        <v>6</v>
      </c>
      <c r="N14" s="10" t="e">
        <f t="shared" ca="1" si="0"/>
        <v>#DIV/0!</v>
      </c>
      <c r="O14" s="9" t="e">
        <f t="shared" ca="1" si="1"/>
        <v>#NAME?</v>
      </c>
      <c r="Q14" s="9" t="e">
        <f ca="1"/>
        <v>#NAME?</v>
      </c>
      <c r="R14" s="10" t="e">
        <f ca="1"/>
        <v>#NAME?</v>
      </c>
      <c r="S14" s="9">
        <f ca="1">S13-1</f>
        <v>-5</v>
      </c>
      <c r="T14" s="10">
        <f t="shared" ca="1" si="2"/>
        <v>-0.01</v>
      </c>
      <c r="U14" s="9" t="e">
        <f t="shared" ca="1" si="3"/>
        <v>#NAME?</v>
      </c>
      <c r="W14" s="9" t="e">
        <f ca="1"/>
        <v>#NAME?</v>
      </c>
      <c r="X14" s="10" t="e">
        <f ca="1"/>
        <v>#NAME?</v>
      </c>
      <c r="Y14" s="9">
        <f ca="1">Y13-1</f>
        <v>-5</v>
      </c>
      <c r="Z14" s="10">
        <f t="shared" ca="1" si="4"/>
        <v>-0.01</v>
      </c>
      <c r="AA14" s="9" t="e">
        <f t="shared" ca="1" si="5"/>
        <v>#NAME?</v>
      </c>
      <c r="AC14" s="9" t="e">
        <f ca="1"/>
        <v>#NAME?</v>
      </c>
      <c r="AD14" s="10" t="e">
        <f ca="1"/>
        <v>#NAME?</v>
      </c>
      <c r="AE14" s="9">
        <f>AE13+1</f>
        <v>6</v>
      </c>
      <c r="AF14" s="10" t="e">
        <f t="shared" ca="1" si="6"/>
        <v>#DIV/0!</v>
      </c>
      <c r="AG14" s="9" t="e">
        <f t="shared" ca="1" si="7"/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B5B60-69D6-4682-A85E-97EB5E0D9FDA}">
  <sheetPr codeName="Sheet3"/>
  <dimension ref="A1:P14"/>
  <sheetViews>
    <sheetView workbookViewId="0"/>
  </sheetViews>
  <sheetFormatPr defaultRowHeight="14.5" x14ac:dyDescent="0.35"/>
  <cols>
    <col min="1" max="4" width="6.1796875" customWidth="1"/>
    <col min="5" max="5" width="6.26953125" customWidth="1"/>
    <col min="10" max="10" width="4.81640625" customWidth="1"/>
    <col min="14" max="14" width="7.26953125" customWidth="1"/>
    <col min="16" max="16" width="7.1796875" customWidth="1"/>
  </cols>
  <sheetData>
    <row r="1" spans="1:16" x14ac:dyDescent="0.35">
      <c r="A1" s="1" t="s">
        <v>0</v>
      </c>
    </row>
    <row r="3" spans="1:16" x14ac:dyDescent="0.35">
      <c r="A3" s="2" t="s">
        <v>1</v>
      </c>
      <c r="B3" s="2" t="s">
        <v>2</v>
      </c>
      <c r="C3" s="2" t="s">
        <v>3</v>
      </c>
      <c r="D3" s="2" t="s">
        <v>4</v>
      </c>
      <c r="F3" t="s">
        <v>23</v>
      </c>
      <c r="K3" t="s">
        <v>7</v>
      </c>
    </row>
    <row r="4" spans="1:16" ht="15" thickBot="1" x14ac:dyDescent="0.4">
      <c r="A4" s="2">
        <v>61</v>
      </c>
      <c r="B4" s="2">
        <v>82</v>
      </c>
      <c r="C4" s="2">
        <v>79</v>
      </c>
      <c r="D4" s="2">
        <v>75</v>
      </c>
    </row>
    <row r="5" spans="1:16" ht="15" thickTop="1" x14ac:dyDescent="0.35">
      <c r="A5" s="4">
        <v>80</v>
      </c>
      <c r="B5" s="4">
        <v>108</v>
      </c>
      <c r="C5" s="4">
        <v>95</v>
      </c>
      <c r="D5" s="4">
        <v>80</v>
      </c>
      <c r="F5" s="8" t="s">
        <v>24</v>
      </c>
      <c r="G5" s="8" t="s">
        <v>25</v>
      </c>
      <c r="H5" s="8" t="s">
        <v>6</v>
      </c>
      <c r="I5" s="8" t="s">
        <v>26</v>
      </c>
      <c r="K5" t="s">
        <v>13</v>
      </c>
      <c r="L5" s="12">
        <v>0.05</v>
      </c>
    </row>
    <row r="6" spans="1:16" x14ac:dyDescent="0.35">
      <c r="A6" s="4">
        <v>73</v>
      </c>
      <c r="B6" s="4">
        <v>92</v>
      </c>
      <c r="C6" s="4">
        <v>74</v>
      </c>
      <c r="D6" s="4">
        <v>64</v>
      </c>
      <c r="F6" s="4" t="str">
        <f>A3</f>
        <v>M1</v>
      </c>
      <c r="G6" s="4" t="str">
        <f>B3</f>
        <v>M2</v>
      </c>
      <c r="H6">
        <f>TTEST(A4:A11,B4:B11,2,3)</f>
        <v>3.4579579675775567E-2</v>
      </c>
      <c r="I6">
        <f>ABS(AVERAGE(A4:A11)-AVERAGE(B4:B11))</f>
        <v>14.642857142857139</v>
      </c>
      <c r="K6" t="s">
        <v>16</v>
      </c>
      <c r="L6" s="7">
        <f ca="1">COUNT(M9:M14)</f>
        <v>0</v>
      </c>
    </row>
    <row r="7" spans="1:16" ht="15" thickBot="1" x14ac:dyDescent="0.4">
      <c r="A7" s="4">
        <v>57</v>
      </c>
      <c r="B7" s="4">
        <v>80</v>
      </c>
      <c r="C7" s="4">
        <v>115</v>
      </c>
      <c r="D7" s="4">
        <v>66</v>
      </c>
      <c r="F7" s="4" t="str">
        <f>A3</f>
        <v>M1</v>
      </c>
      <c r="G7" s="4" t="str">
        <f>C3</f>
        <v>M3</v>
      </c>
      <c r="H7">
        <f>TTEST(A4:A11,C4:C11,2,3)</f>
        <v>8.8883637274886265E-3</v>
      </c>
      <c r="I7">
        <f>ABS(AVERAGE(A4:A11)-AVERAGE(C4:C11))</f>
        <v>19.767857142857139</v>
      </c>
    </row>
    <row r="8" spans="1:16" ht="15" thickTop="1" x14ac:dyDescent="0.35">
      <c r="A8" s="4">
        <v>79</v>
      </c>
      <c r="B8" s="4">
        <v>65</v>
      </c>
      <c r="C8" s="4">
        <v>80</v>
      </c>
      <c r="D8" s="4">
        <v>56</v>
      </c>
      <c r="F8" s="4" t="str">
        <f>A3</f>
        <v>M1</v>
      </c>
      <c r="G8" s="4" t="str">
        <f>D3</f>
        <v>M4</v>
      </c>
      <c r="H8">
        <f>TTEST(A4:A11,D4:D11,2,3)</f>
        <v>0.5728259429170881</v>
      </c>
      <c r="I8">
        <f>ABS(AVERAGE(A4:A11)-AVERAGE(D4:D11))</f>
        <v>3.5714285714285765</v>
      </c>
      <c r="K8" s="8" t="s">
        <v>24</v>
      </c>
      <c r="L8" s="8" t="s">
        <v>25</v>
      </c>
      <c r="M8" s="8" t="s">
        <v>6</v>
      </c>
      <c r="N8" s="8" t="s">
        <v>20</v>
      </c>
      <c r="O8" s="8" t="s">
        <v>14</v>
      </c>
      <c r="P8" s="8" t="s">
        <v>21</v>
      </c>
    </row>
    <row r="9" spans="1:16" x14ac:dyDescent="0.35">
      <c r="A9" s="4">
        <v>65</v>
      </c>
      <c r="B9" s="4">
        <v>79</v>
      </c>
      <c r="C9" s="4">
        <v>83</v>
      </c>
      <c r="D9" s="4">
        <v>43</v>
      </c>
      <c r="F9" s="4" t="str">
        <f>B3</f>
        <v>M2</v>
      </c>
      <c r="G9" s="4" t="str">
        <f>C3</f>
        <v>M3</v>
      </c>
      <c r="H9">
        <f>TTEST(B4:B11,C4:C11,2,3)</f>
        <v>0.46696151450906886</v>
      </c>
      <c r="I9">
        <f>ABS(AVERAGE(B4:B11)-AVERAGE(C4:C11))</f>
        <v>5.125</v>
      </c>
      <c r="K9" s="4" t="e">
        <f t="array" aca="1" ref="K9:M14" ca="1">QSORTRows(F6:H11,3)</f>
        <v>#NAME?</v>
      </c>
      <c r="L9" s="4" t="e">
        <f ca="1"/>
        <v>#NAME?</v>
      </c>
      <c r="M9" t="e">
        <f ca="1"/>
        <v>#NAME?</v>
      </c>
      <c r="N9" s="4">
        <v>1</v>
      </c>
      <c r="O9" t="e">
        <f t="shared" ref="O9:O14" ca="1" si="0">L$5*N9/L$6</f>
        <v>#DIV/0!</v>
      </c>
      <c r="P9" s="4" t="e">
        <f t="shared" ref="P9:P14" ca="1" si="1">IF(P10="yes","yes",IF(M9&lt;O9,"yes","no"))</f>
        <v>#NAME?</v>
      </c>
    </row>
    <row r="10" spans="1:16" x14ac:dyDescent="0.35">
      <c r="A10" s="4">
        <v>53</v>
      </c>
      <c r="B10" s="4">
        <v>72</v>
      </c>
      <c r="C10" s="4">
        <v>94</v>
      </c>
      <c r="D10" s="4">
        <v>59</v>
      </c>
      <c r="F10" s="4" t="str">
        <f>B3</f>
        <v>M2</v>
      </c>
      <c r="G10" s="4" t="str">
        <f>D3</f>
        <v>M4</v>
      </c>
      <c r="H10">
        <f>TTEST(B4:B11,D4:D11,2,3)</f>
        <v>1.6471276240957598E-2</v>
      </c>
      <c r="I10">
        <f>ABS(AVERAGE(B4:B11)-AVERAGE(D4:D11))</f>
        <v>18.214285714285715</v>
      </c>
      <c r="K10" s="4" t="e">
        <f ca="1"/>
        <v>#NAME?</v>
      </c>
      <c r="L10" s="4" t="e">
        <f ca="1"/>
        <v>#NAME?</v>
      </c>
      <c r="M10" t="e">
        <f ca="1"/>
        <v>#NAME?</v>
      </c>
      <c r="N10" s="4">
        <f>N9+1</f>
        <v>2</v>
      </c>
      <c r="O10" t="e">
        <f t="shared" ca="1" si="0"/>
        <v>#DIV/0!</v>
      </c>
      <c r="P10" s="4" t="e">
        <f t="shared" ca="1" si="1"/>
        <v>#NAME?</v>
      </c>
    </row>
    <row r="11" spans="1:16" x14ac:dyDescent="0.35">
      <c r="A11" s="9"/>
      <c r="B11" s="9">
        <v>74</v>
      </c>
      <c r="C11" s="9">
        <v>73</v>
      </c>
      <c r="D11" s="9"/>
      <c r="F11" s="9" t="str">
        <f>C3</f>
        <v>M3</v>
      </c>
      <c r="G11" s="9" t="str">
        <f>D3</f>
        <v>M4</v>
      </c>
      <c r="H11" s="10">
        <f>TTEST(C4:C11,D4:D11,2,3)</f>
        <v>4.5167082739098066E-3</v>
      </c>
      <c r="I11" s="10">
        <f>ABS(AVERAGE(C4:C11)-AVERAGE(D4:D11))</f>
        <v>23.339285714285715</v>
      </c>
      <c r="K11" s="4" t="e">
        <f ca="1"/>
        <v>#NAME?</v>
      </c>
      <c r="L11" s="4" t="e">
        <f ca="1"/>
        <v>#NAME?</v>
      </c>
      <c r="M11" t="e">
        <f ca="1"/>
        <v>#NAME?</v>
      </c>
      <c r="N11" s="4">
        <f>N10+1</f>
        <v>3</v>
      </c>
      <c r="O11" t="e">
        <f t="shared" ca="1" si="0"/>
        <v>#DIV/0!</v>
      </c>
      <c r="P11" s="4" t="e">
        <f t="shared" ca="1" si="1"/>
        <v>#NAME?</v>
      </c>
    </row>
    <row r="12" spans="1:16" x14ac:dyDescent="0.35">
      <c r="A12" s="11">
        <f>AVERAGE(A4:A11)</f>
        <v>66.857142857142861</v>
      </c>
      <c r="B12" s="11">
        <f>AVERAGE(B4:B11)</f>
        <v>81.5</v>
      </c>
      <c r="C12" s="11">
        <f>AVERAGE(C4:C11)</f>
        <v>86.625</v>
      </c>
      <c r="D12" s="11">
        <f>AVERAGE(D4:D11)</f>
        <v>63.285714285714285</v>
      </c>
      <c r="K12" s="4" t="e">
        <f ca="1"/>
        <v>#NAME?</v>
      </c>
      <c r="L12" s="4" t="e">
        <f ca="1"/>
        <v>#NAME?</v>
      </c>
      <c r="M12" t="e">
        <f ca="1"/>
        <v>#NAME?</v>
      </c>
      <c r="N12" s="4">
        <f>N11+1</f>
        <v>4</v>
      </c>
      <c r="O12" t="e">
        <f t="shared" ca="1" si="0"/>
        <v>#DIV/0!</v>
      </c>
      <c r="P12" s="4" t="e">
        <f t="shared" ca="1" si="1"/>
        <v>#NAME?</v>
      </c>
    </row>
    <row r="13" spans="1:16" x14ac:dyDescent="0.35">
      <c r="K13" s="4" t="e">
        <f ca="1"/>
        <v>#NAME?</v>
      </c>
      <c r="L13" s="4" t="e">
        <f ca="1"/>
        <v>#NAME?</v>
      </c>
      <c r="M13" t="e">
        <f ca="1"/>
        <v>#NAME?</v>
      </c>
      <c r="N13" s="4">
        <f>N12+1</f>
        <v>5</v>
      </c>
      <c r="O13" t="e">
        <f t="shared" ca="1" si="0"/>
        <v>#DIV/0!</v>
      </c>
      <c r="P13" s="4" t="e">
        <f t="shared" ca="1" si="1"/>
        <v>#NAME?</v>
      </c>
    </row>
    <row r="14" spans="1:16" x14ac:dyDescent="0.35">
      <c r="K14" s="9" t="e">
        <f ca="1"/>
        <v>#NAME?</v>
      </c>
      <c r="L14" s="9" t="e">
        <f ca="1"/>
        <v>#NAME?</v>
      </c>
      <c r="M14" s="10" t="e">
        <f ca="1"/>
        <v>#NAME?</v>
      </c>
      <c r="N14" s="9">
        <f>N13+1</f>
        <v>6</v>
      </c>
      <c r="O14" s="10" t="e">
        <f t="shared" ca="1" si="0"/>
        <v>#DIV/0!</v>
      </c>
      <c r="P14" s="9" t="e">
        <f t="shared" ca="1" si="1"/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DE5E-ACE8-4F02-9410-2D3E736C8606}">
  <sheetPr codeName="Sheet4"/>
  <dimension ref="A1:P14"/>
  <sheetViews>
    <sheetView workbookViewId="0"/>
  </sheetViews>
  <sheetFormatPr defaultRowHeight="14.5" x14ac:dyDescent="0.35"/>
  <cols>
    <col min="1" max="5" width="6.1796875" customWidth="1"/>
  </cols>
  <sheetData>
    <row r="1" spans="1:16" x14ac:dyDescent="0.35">
      <c r="A1" s="1" t="s">
        <v>31</v>
      </c>
      <c r="B1" s="1"/>
    </row>
    <row r="3" spans="1:16" x14ac:dyDescent="0.35">
      <c r="A3" s="2" t="s">
        <v>32</v>
      </c>
      <c r="B3" s="2" t="s">
        <v>33</v>
      </c>
      <c r="C3" s="2" t="s">
        <v>34</v>
      </c>
      <c r="D3" s="2" t="s">
        <v>35</v>
      </c>
      <c r="F3" t="s">
        <v>36</v>
      </c>
      <c r="K3" t="s">
        <v>7</v>
      </c>
    </row>
    <row r="4" spans="1:16" ht="15" thickBot="1" x14ac:dyDescent="0.4">
      <c r="A4" s="2">
        <v>61</v>
      </c>
      <c r="B4" s="2">
        <v>75</v>
      </c>
      <c r="C4" s="2">
        <v>82</v>
      </c>
      <c r="D4" s="2">
        <v>79</v>
      </c>
    </row>
    <row r="5" spans="1:16" ht="15" thickTop="1" x14ac:dyDescent="0.35">
      <c r="A5" s="4">
        <v>80</v>
      </c>
      <c r="B5" s="4">
        <v>80</v>
      </c>
      <c r="C5" s="4">
        <v>108</v>
      </c>
      <c r="D5" s="4">
        <v>95</v>
      </c>
      <c r="F5" s="8" t="s">
        <v>24</v>
      </c>
      <c r="G5" s="8" t="s">
        <v>25</v>
      </c>
      <c r="H5" s="8" t="s">
        <v>6</v>
      </c>
      <c r="I5" s="8" t="s">
        <v>26</v>
      </c>
      <c r="K5" t="s">
        <v>13</v>
      </c>
      <c r="L5" s="16">
        <v>0.05</v>
      </c>
    </row>
    <row r="6" spans="1:16" x14ac:dyDescent="0.35">
      <c r="A6" s="4">
        <v>73</v>
      </c>
      <c r="B6" s="4">
        <v>64</v>
      </c>
      <c r="C6" s="4">
        <v>92</v>
      </c>
      <c r="D6" s="4">
        <v>74</v>
      </c>
      <c r="F6" s="4" t="str">
        <f>A3</f>
        <v>T1</v>
      </c>
      <c r="G6" s="4" t="str">
        <f>B3</f>
        <v>T2</v>
      </c>
      <c r="H6">
        <f>TTEST(A4:A10,B4:B10,2,1)</f>
        <v>0.54727206978975895</v>
      </c>
      <c r="I6">
        <f>ABS(AVERAGE(A4:A10)-AVERAGE(B4:B10))</f>
        <v>3.5714285714285765</v>
      </c>
      <c r="K6" t="s">
        <v>16</v>
      </c>
      <c r="L6" s="7">
        <f ca="1">COUNT(M9:M14)</f>
        <v>0</v>
      </c>
    </row>
    <row r="7" spans="1:16" ht="15" thickBot="1" x14ac:dyDescent="0.4">
      <c r="A7" s="4">
        <v>57</v>
      </c>
      <c r="B7" s="4">
        <v>66</v>
      </c>
      <c r="C7" s="4">
        <v>80</v>
      </c>
      <c r="D7" s="4">
        <v>115</v>
      </c>
      <c r="F7" s="4" t="str">
        <f>A3</f>
        <v>T1</v>
      </c>
      <c r="G7" s="4" t="str">
        <f>C3</f>
        <v>T3</v>
      </c>
      <c r="H7">
        <f>TTEST(A4:A10,C4:C10,2,1)</f>
        <v>2.3487597429375749E-2</v>
      </c>
      <c r="I7">
        <f>ABS(AVERAGE(A4:A10)-AVERAGE(C4:C10))</f>
        <v>15.714285714285708</v>
      </c>
    </row>
    <row r="8" spans="1:16" ht="15" thickTop="1" x14ac:dyDescent="0.35">
      <c r="A8" s="4">
        <v>79</v>
      </c>
      <c r="B8" s="4">
        <v>56</v>
      </c>
      <c r="C8" s="4">
        <v>65</v>
      </c>
      <c r="D8" s="4">
        <v>80</v>
      </c>
      <c r="F8" s="4" t="str">
        <f>A3</f>
        <v>T1</v>
      </c>
      <c r="G8" s="4" t="str">
        <f>D3</f>
        <v>T4</v>
      </c>
      <c r="H8">
        <f>TTEST(A4:A10,D4:D10,2,1)</f>
        <v>3.3310097662223669E-2</v>
      </c>
      <c r="I8">
        <f>ABS(AVERAGE(A4:A10)-AVERAGE(D4:D10))</f>
        <v>21.714285714285708</v>
      </c>
      <c r="K8" s="8" t="s">
        <v>24</v>
      </c>
      <c r="L8" s="8" t="s">
        <v>25</v>
      </c>
      <c r="M8" s="8" t="s">
        <v>6</v>
      </c>
      <c r="N8" s="8" t="s">
        <v>20</v>
      </c>
      <c r="O8" s="8" t="s">
        <v>14</v>
      </c>
      <c r="P8" s="8" t="s">
        <v>21</v>
      </c>
    </row>
    <row r="9" spans="1:16" x14ac:dyDescent="0.35">
      <c r="A9" s="4">
        <v>65</v>
      </c>
      <c r="B9" s="4">
        <v>43</v>
      </c>
      <c r="C9" s="4">
        <v>79</v>
      </c>
      <c r="D9" s="4">
        <v>83</v>
      </c>
      <c r="F9" s="4" t="str">
        <f>B3</f>
        <v>T2</v>
      </c>
      <c r="G9" s="4" t="str">
        <f>C3</f>
        <v>T3</v>
      </c>
      <c r="H9">
        <f>TTEST(B4:B10,C4:C10,2,1)</f>
        <v>3.9025339264748614E-3</v>
      </c>
      <c r="I9">
        <f>ABS(AVERAGE(B4:B10)-AVERAGE(C4:C10))</f>
        <v>19.285714285714285</v>
      </c>
      <c r="K9" s="4" t="e">
        <f t="array" aca="1" ref="K9:M14" ca="1">QSORTRows(F6:H11,3)</f>
        <v>#NAME?</v>
      </c>
      <c r="L9" s="4" t="e">
        <f ca="1"/>
        <v>#NAME?</v>
      </c>
      <c r="M9" t="e">
        <f ca="1"/>
        <v>#NAME?</v>
      </c>
      <c r="N9">
        <v>1</v>
      </c>
      <c r="O9" t="e">
        <f t="shared" ref="O9:O14" ca="1" si="0">L$5*N9/L$6</f>
        <v>#DIV/0!</v>
      </c>
      <c r="P9" s="4" t="e">
        <f t="shared" ref="P9:P14" ca="1" si="1">IF(P10="yes","yes",IF(M9&lt;O9,"yes","no"))</f>
        <v>#NAME?</v>
      </c>
    </row>
    <row r="10" spans="1:16" x14ac:dyDescent="0.35">
      <c r="A10" s="4">
        <v>53</v>
      </c>
      <c r="B10" s="4">
        <v>59</v>
      </c>
      <c r="C10" s="4">
        <v>72</v>
      </c>
      <c r="D10" s="4">
        <v>94</v>
      </c>
      <c r="F10" s="4" t="str">
        <f>B3</f>
        <v>T2</v>
      </c>
      <c r="G10" s="4" t="str">
        <f>D3</f>
        <v>T4</v>
      </c>
      <c r="H10">
        <f>TTEST(B4:B10,D4:D10,2,1)</f>
        <v>7.0139031220128453E-3</v>
      </c>
      <c r="I10">
        <f>ABS(AVERAGE(B4:B10)-AVERAGE(D4:D10))</f>
        <v>25.285714285714285</v>
      </c>
      <c r="K10" s="4" t="e">
        <f ca="1"/>
        <v>#NAME?</v>
      </c>
      <c r="L10" s="4" t="e">
        <f ca="1"/>
        <v>#NAME?</v>
      </c>
      <c r="M10" t="e">
        <f ca="1"/>
        <v>#NAME?</v>
      </c>
      <c r="N10">
        <f>N9+1</f>
        <v>2</v>
      </c>
      <c r="O10" t="e">
        <f t="shared" ca="1" si="0"/>
        <v>#DIV/0!</v>
      </c>
      <c r="P10" s="4" t="e">
        <f t="shared" ca="1" si="1"/>
        <v>#NAME?</v>
      </c>
    </row>
    <row r="11" spans="1:16" x14ac:dyDescent="0.35">
      <c r="A11" s="11">
        <f>AVERAGE(A4:A10)</f>
        <v>66.857142857142861</v>
      </c>
      <c r="B11" s="11">
        <f>AVERAGE(B4:B10)</f>
        <v>63.285714285714285</v>
      </c>
      <c r="C11" s="11">
        <f>AVERAGE(C4:C10)</f>
        <v>82.571428571428569</v>
      </c>
      <c r="D11" s="11">
        <f>AVERAGE(D4:D10)</f>
        <v>88.571428571428569</v>
      </c>
      <c r="F11" s="9" t="str">
        <f>C3</f>
        <v>T3</v>
      </c>
      <c r="G11" s="9" t="str">
        <f>D3</f>
        <v>T4</v>
      </c>
      <c r="H11" s="10">
        <f>TTEST(C4:C10,D4:D10,2,1)</f>
        <v>0.4388218625788054</v>
      </c>
      <c r="I11" s="10">
        <f>ABS(AVERAGE(C4:C10)-AVERAGE(D4:D10))</f>
        <v>6</v>
      </c>
      <c r="K11" s="4" t="e">
        <f ca="1"/>
        <v>#NAME?</v>
      </c>
      <c r="L11" s="4" t="e">
        <f ca="1"/>
        <v>#NAME?</v>
      </c>
      <c r="M11" t="e">
        <f ca="1"/>
        <v>#NAME?</v>
      </c>
      <c r="N11">
        <f>N10+1</f>
        <v>3</v>
      </c>
      <c r="O11" t="e">
        <f t="shared" ca="1" si="0"/>
        <v>#DIV/0!</v>
      </c>
      <c r="P11" s="4" t="e">
        <f t="shared" ca="1" si="1"/>
        <v>#NAME?</v>
      </c>
    </row>
    <row r="12" spans="1:16" x14ac:dyDescent="0.35">
      <c r="K12" s="4" t="e">
        <f ca="1"/>
        <v>#NAME?</v>
      </c>
      <c r="L12" s="4" t="e">
        <f ca="1"/>
        <v>#NAME?</v>
      </c>
      <c r="M12" t="e">
        <f ca="1"/>
        <v>#NAME?</v>
      </c>
      <c r="N12">
        <f>N11+1</f>
        <v>4</v>
      </c>
      <c r="O12" t="e">
        <f t="shared" ca="1" si="0"/>
        <v>#DIV/0!</v>
      </c>
      <c r="P12" s="4" t="e">
        <f t="shared" ca="1" si="1"/>
        <v>#NAME?</v>
      </c>
    </row>
    <row r="13" spans="1:16" x14ac:dyDescent="0.35">
      <c r="K13" s="4" t="e">
        <f ca="1"/>
        <v>#NAME?</v>
      </c>
      <c r="L13" s="4" t="e">
        <f ca="1"/>
        <v>#NAME?</v>
      </c>
      <c r="M13" t="e">
        <f ca="1"/>
        <v>#NAME?</v>
      </c>
      <c r="N13">
        <f>N12+1</f>
        <v>5</v>
      </c>
      <c r="O13" t="e">
        <f t="shared" ca="1" si="0"/>
        <v>#DIV/0!</v>
      </c>
      <c r="P13" s="4" t="e">
        <f t="shared" ca="1" si="1"/>
        <v>#NAME?</v>
      </c>
    </row>
    <row r="14" spans="1:16" x14ac:dyDescent="0.35">
      <c r="K14" s="9" t="e">
        <f ca="1"/>
        <v>#NAME?</v>
      </c>
      <c r="L14" s="9" t="e">
        <f ca="1"/>
        <v>#NAME?</v>
      </c>
      <c r="M14" s="10" t="e">
        <f ca="1"/>
        <v>#NAME?</v>
      </c>
      <c r="N14" s="10">
        <f>N13+1</f>
        <v>6</v>
      </c>
      <c r="O14" s="10" t="e">
        <f t="shared" ca="1" si="0"/>
        <v>#DIV/0!</v>
      </c>
      <c r="P14" s="9" t="e">
        <f t="shared" ca="1" si="1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Multiple t 1</vt:lpstr>
      <vt:lpstr>Multiple t 2</vt:lpstr>
      <vt:lpstr>Multiple 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2026-01-04T11:00:09Z</dcterms:created>
  <dcterms:modified xsi:type="dcterms:W3CDTF">2026-01-04T11:24:52Z</dcterms:modified>
</cp:coreProperties>
</file>