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B4C62C91-B515-4F67-9350-8B78C6B5D338}" xr6:coauthVersionLast="47" xr6:coauthVersionMax="47" xr10:uidLastSave="{55DB7BC0-D0F6-4BAD-B194-1B4510775BDB}"/>
  <bookViews>
    <workbookView xWindow="-110" yWindow="-110" windowWidth="19420" windowHeight="10300" xr2:uid="{25F1849D-09BF-404C-A426-9454CAD35D89}"/>
  </bookViews>
  <sheets>
    <sheet name="Title" sheetId="2" r:id="rId1"/>
    <sheet name="Exampl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" i="1" l="1" a="1"/>
  <c r="B187" i="1" s="1"/>
  <c r="B186" i="1" a="1"/>
  <c r="B186" i="1" s="1"/>
  <c r="K185" i="1" a="1"/>
  <c r="K185" i="1" s="1"/>
  <c r="B185" i="1" a="1"/>
  <c r="B185" i="1" s="1"/>
  <c r="K184" i="1" a="1"/>
  <c r="K184" i="1" s="1"/>
  <c r="B184" i="1" a="1"/>
  <c r="B184" i="1" s="1"/>
  <c r="F184" i="1" s="1"/>
  <c r="K183" i="1" a="1"/>
  <c r="K183" i="1" s="1"/>
  <c r="B183" i="1" a="1"/>
  <c r="B183" i="1" s="1"/>
  <c r="G180" i="1" a="1"/>
  <c r="G180" i="1" s="1"/>
  <c r="B180" i="1" a="1"/>
  <c r="B180" i="1" s="1"/>
  <c r="G177" i="1" a="1"/>
  <c r="G177" i="1" s="1"/>
  <c r="B177" i="1" a="1"/>
  <c r="B177" i="1" s="1"/>
  <c r="T170" i="1" a="1"/>
  <c r="T170" i="1" s="1"/>
  <c r="F170" i="1" a="1"/>
  <c r="F170" i="1" s="1"/>
  <c r="O169" i="1" a="1"/>
  <c r="O169" i="1" s="1"/>
  <c r="J169" i="1" a="1"/>
  <c r="J169" i="1" s="1"/>
  <c r="A169" i="1" a="1"/>
  <c r="A169" i="1" s="1"/>
  <c r="Y146" i="1" a="1"/>
  <c r="Y146" i="1" s="1"/>
  <c r="AD145" i="1" a="1"/>
  <c r="AD145" i="1" s="1"/>
  <c r="M145" i="1" a="1"/>
  <c r="M145" i="1" s="1"/>
  <c r="AI139" i="1" a="1"/>
  <c r="AI139" i="1" s="1"/>
  <c r="Z139" i="1" a="1"/>
  <c r="Z139" i="1" s="1"/>
  <c r="L139" i="1" a="1"/>
  <c r="L139" i="1" s="1"/>
  <c r="AD138" i="1" a="1"/>
  <c r="AD138" i="1" s="1"/>
  <c r="K133" i="1" a="1"/>
  <c r="K133" i="1" s="1"/>
  <c r="Y132" i="1" a="1"/>
  <c r="Y132" i="1" s="1"/>
  <c r="AD131" i="1" a="1"/>
  <c r="AD131" i="1" s="1"/>
  <c r="F125" i="1" a="1"/>
  <c r="F125" i="1" s="1"/>
  <c r="P18" i="1" a="1"/>
  <c r="Q19" i="1" s="1"/>
  <c r="J13" i="1" a="1"/>
  <c r="J13" i="1" s="1"/>
  <c r="I13" i="1" a="1"/>
  <c r="I13" i="1" s="1"/>
  <c r="H13" i="1" a="1"/>
  <c r="H13" i="1" s="1"/>
  <c r="E13" i="1" a="1"/>
  <c r="E13" i="1" s="1"/>
  <c r="D13" i="1" a="1"/>
  <c r="D13" i="1" s="1"/>
  <c r="C13" i="1" a="1"/>
  <c r="C13" i="1" s="1"/>
  <c r="B13" i="1" a="1"/>
  <c r="B13" i="1" s="1"/>
  <c r="H21" i="1" s="1" a="1"/>
  <c r="P12" i="1" a="1"/>
  <c r="S14" i="1" s="1"/>
  <c r="H187" i="1"/>
  <c r="H184" i="1"/>
  <c r="G184" i="1"/>
  <c r="J159" i="1"/>
  <c r="I159" i="1"/>
  <c r="H159" i="1"/>
  <c r="E159" i="1"/>
  <c r="D159" i="1"/>
  <c r="C159" i="1"/>
  <c r="B159" i="1"/>
  <c r="J158" i="1"/>
  <c r="I158" i="1"/>
  <c r="H158" i="1"/>
  <c r="E158" i="1"/>
  <c r="D158" i="1"/>
  <c r="C158" i="1"/>
  <c r="B158" i="1"/>
  <c r="R14" i="1" l="1"/>
  <c r="P15" i="1"/>
  <c r="Q18" i="1"/>
  <c r="P12" i="1"/>
  <c r="Q15" i="1"/>
  <c r="R18" i="1"/>
  <c r="Q12" i="1"/>
  <c r="R15" i="1"/>
  <c r="R19" i="1"/>
  <c r="R12" i="1"/>
  <c r="S15" i="1"/>
  <c r="P20" i="1"/>
  <c r="S12" i="1"/>
  <c r="Q20" i="1"/>
  <c r="P13" i="1"/>
  <c r="R20" i="1"/>
  <c r="Q13" i="1"/>
  <c r="R13" i="1"/>
  <c r="S13" i="1"/>
  <c r="P14" i="1"/>
  <c r="Q14" i="1"/>
  <c r="H21" i="1"/>
  <c r="H26" i="1" s="1" a="1"/>
  <c r="F21" i="1" a="1"/>
  <c r="E21" i="1" a="1"/>
  <c r="C21" i="1" a="1"/>
  <c r="J21" i="1" a="1"/>
  <c r="D21" i="1" a="1"/>
  <c r="I21" i="1" a="1"/>
  <c r="L112" i="1"/>
  <c r="G21" i="1" a="1"/>
  <c r="P18" i="1"/>
  <c r="P19" i="1"/>
  <c r="L118" i="1"/>
  <c r="H186" i="1"/>
  <c r="G186" i="1"/>
  <c r="F186" i="1"/>
  <c r="H183" i="1"/>
  <c r="G183" i="1"/>
  <c r="F183" i="1"/>
  <c r="G189" i="1" s="1"/>
  <c r="H185" i="1"/>
  <c r="G185" i="1"/>
  <c r="L14" i="1" a="1"/>
  <c r="F185" i="1"/>
  <c r="F187" i="1"/>
  <c r="G187" i="1"/>
  <c r="H26" i="1" l="1"/>
  <c r="H32" i="1" a="1"/>
  <c r="H32" i="1" s="1"/>
  <c r="G21" i="1"/>
  <c r="G26" i="1" s="1" a="1"/>
  <c r="I21" i="1"/>
  <c r="I26" i="1" s="1" a="1"/>
  <c r="D21" i="1"/>
  <c r="D26" i="1" s="1" a="1"/>
  <c r="J21" i="1"/>
  <c r="J26" i="1" s="1" a="1"/>
  <c r="C21" i="1"/>
  <c r="C26" i="1" s="1" a="1"/>
  <c r="E21" i="1"/>
  <c r="E26" i="1" a="1"/>
  <c r="F21" i="1"/>
  <c r="F26" i="1" a="1"/>
  <c r="L14" i="1"/>
  <c r="L36" i="1" s="1" a="1"/>
  <c r="Q35" i="1" s="1" a="1"/>
  <c r="Q35" i="1" s="1"/>
  <c r="C26" i="1" l="1"/>
  <c r="C32" i="1" a="1"/>
  <c r="C32" i="1" s="1"/>
  <c r="J26" i="1"/>
  <c r="J32" i="1" a="1"/>
  <c r="J32" i="1" s="1"/>
  <c r="D26" i="1"/>
  <c r="D32" i="1" a="1"/>
  <c r="D32" i="1" s="1"/>
  <c r="I26" i="1"/>
  <c r="I32" i="1" a="1"/>
  <c r="I32" i="1" s="1"/>
  <c r="G26" i="1"/>
  <c r="G32" i="1" s="1" a="1"/>
  <c r="G32" i="1" s="1"/>
  <c r="F26" i="1"/>
  <c r="F32" i="1" s="1" a="1"/>
  <c r="F32" i="1" s="1"/>
  <c r="E26" i="1"/>
  <c r="E32" i="1" s="1" a="1"/>
  <c r="E32" i="1" s="1"/>
  <c r="L36" i="1"/>
  <c r="L29" i="1" a="1"/>
  <c r="P28" i="1" s="1" a="1"/>
  <c r="P28" i="1" s="1"/>
  <c r="Q118" i="1" l="1"/>
  <c r="L29" i="1"/>
  <c r="C36" i="1" a="1"/>
  <c r="C36" i="1" s="1"/>
  <c r="D36" i="1" l="1" a="1"/>
  <c r="D36" i="1" s="1"/>
  <c r="E36" i="1" l="1" a="1"/>
  <c r="E36" i="1" s="1"/>
  <c r="F36" i="1" l="1" a="1"/>
  <c r="F36" i="1" s="1"/>
  <c r="G36" i="1" l="1" a="1"/>
  <c r="G36" i="1" s="1"/>
  <c r="H36" i="1" l="1" a="1"/>
  <c r="H36" i="1" s="1"/>
  <c r="F119" i="1" l="1" a="1"/>
  <c r="F119" i="1" s="1"/>
  <c r="Q112" i="1" s="1" a="1"/>
  <c r="Q112" i="1" s="1"/>
  <c r="Q117" i="1" s="1"/>
  <c r="Q119" i="1" s="1"/>
  <c r="B112" i="1" l="1" a="1"/>
  <c r="B112" i="1" s="1"/>
  <c r="V112" i="1" s="1" a="1"/>
  <c r="B119" i="1" a="1"/>
  <c r="B119" i="1" s="1"/>
  <c r="P145" i="1" s="1" a="1"/>
  <c r="P145" i="1" s="1"/>
  <c r="U147" i="1" s="1" a="1"/>
  <c r="I36" i="1" a="1"/>
  <c r="U147" i="1" l="1"/>
  <c r="I36" i="1"/>
  <c r="V112" i="1"/>
  <c r="V116" i="1"/>
  <c r="G133" i="1" a="1"/>
  <c r="G133" i="1" s="1"/>
  <c r="G140" i="1" a="1"/>
  <c r="G140" i="1" s="1"/>
  <c r="F112" i="1" l="1" a="1"/>
  <c r="F112" i="1" s="1"/>
  <c r="U146" i="1" a="1"/>
  <c r="M23" i="1" l="1" a="1"/>
  <c r="U146" i="1"/>
  <c r="R162" i="1" s="1" a="1"/>
  <c r="R162" i="1" s="1"/>
  <c r="M203" i="1" a="1"/>
  <c r="T207" i="1" l="1"/>
  <c r="R206" i="1"/>
  <c r="S207" i="1"/>
  <c r="T203" i="1"/>
  <c r="R207" i="1"/>
  <c r="S203" i="1"/>
  <c r="T206" i="1"/>
  <c r="S206" i="1"/>
  <c r="M203" i="1"/>
  <c r="R203" i="1" s="1"/>
  <c r="V203" i="1" s="1"/>
  <c r="T205" i="1"/>
  <c r="S205" i="1"/>
  <c r="R205" i="1"/>
  <c r="T204" i="1"/>
  <c r="S204" i="1"/>
  <c r="R204" i="1"/>
  <c r="J36" i="1" a="1"/>
  <c r="M23" i="1"/>
  <c r="B125" i="1" s="1" a="1"/>
  <c r="B43" i="1" a="1"/>
  <c r="B125" i="1" l="1"/>
  <c r="K115" i="1" s="1"/>
  <c r="J36" i="1"/>
  <c r="M21" i="1" s="1" a="1"/>
  <c r="M21" i="1" s="1"/>
  <c r="B43" i="1"/>
  <c r="J51" i="1" l="1" a="1"/>
  <c r="J51" i="1" s="1"/>
  <c r="D51" i="1" a="1"/>
  <c r="D51" i="1" s="1"/>
  <c r="I51" i="1" a="1"/>
  <c r="I51" i="1" s="1"/>
  <c r="D56" i="1" a="1"/>
  <c r="D56" i="1" s="1"/>
  <c r="J56" i="1" a="1"/>
  <c r="J56" i="1" s="1"/>
  <c r="H51" i="1" a="1"/>
  <c r="H51" i="1" s="1"/>
  <c r="G51" i="1" a="1"/>
  <c r="G51" i="1" s="1"/>
  <c r="F51" i="1" a="1"/>
  <c r="F51" i="1" s="1"/>
  <c r="E51" i="1" a="1"/>
  <c r="E51" i="1" s="1"/>
  <c r="I56" i="1" a="1"/>
  <c r="I56" i="1" s="1"/>
  <c r="F130" i="1"/>
  <c r="K121" i="1" s="1"/>
  <c r="H43" i="1" a="1"/>
  <c r="K116" i="1"/>
  <c r="N116" i="1" s="1"/>
  <c r="N115" i="1"/>
  <c r="B133" i="1" a="1"/>
  <c r="B133" i="1" s="1"/>
  <c r="B140" i="1" a="1"/>
  <c r="B140" i="1" s="1"/>
  <c r="E56" i="1" l="1" a="1"/>
  <c r="E56" i="1" s="1"/>
  <c r="F56" i="1" a="1"/>
  <c r="F56" i="1" s="1"/>
  <c r="G56" i="1" a="1"/>
  <c r="G56" i="1" s="1"/>
  <c r="H56" i="1" a="1"/>
  <c r="H56" i="1" s="1"/>
  <c r="P133" i="1" a="1"/>
  <c r="P133" i="1" s="1"/>
  <c r="U133" i="1" s="1" a="1"/>
  <c r="U133" i="1" s="1"/>
  <c r="P139" i="1" a="1"/>
  <c r="P139" i="1" s="1"/>
  <c r="U140" i="1" s="1" a="1"/>
  <c r="H43" i="1"/>
  <c r="K122" i="1"/>
  <c r="N122" i="1" s="1"/>
  <c r="N121" i="1"/>
  <c r="E62" i="1" l="1" a="1"/>
  <c r="E62" i="1" s="1"/>
  <c r="J62" i="1" a="1"/>
  <c r="J62" i="1" s="1"/>
  <c r="D62" i="1" a="1"/>
  <c r="D62" i="1" s="1"/>
  <c r="I62" i="1" a="1"/>
  <c r="I62" i="1" s="1"/>
  <c r="H62" i="1" a="1"/>
  <c r="H62" i="1" s="1"/>
  <c r="G62" i="1" a="1"/>
  <c r="G62" i="1" s="1"/>
  <c r="F62" i="1" a="1"/>
  <c r="F62" i="1" s="1"/>
  <c r="C51" i="1" a="1"/>
  <c r="L44" i="1" a="1"/>
  <c r="L44" i="1" s="1"/>
  <c r="L59" i="1" s="1" a="1"/>
  <c r="U140" i="1"/>
  <c r="U132" i="1" a="1"/>
  <c r="U132" i="1" s="1"/>
  <c r="H162" i="1" s="1" a="1"/>
  <c r="H162" i="1" s="1"/>
  <c r="P44" i="1" a="1"/>
  <c r="C51" i="1" l="1"/>
  <c r="C56" i="1" a="1"/>
  <c r="L59" i="1"/>
  <c r="P58" i="1" a="1"/>
  <c r="P58" i="1" s="1"/>
  <c r="R118" i="1"/>
  <c r="P44" i="1"/>
  <c r="L66" i="1" s="1" a="1"/>
  <c r="Q65" i="1" s="1" a="1"/>
  <c r="Q65" i="1" s="1"/>
  <c r="M153" i="1" a="1"/>
  <c r="X171" i="1" a="1"/>
  <c r="X171" i="1" s="1"/>
  <c r="U139" i="1" a="1"/>
  <c r="C56" i="1" l="1"/>
  <c r="C62" i="1" a="1"/>
  <c r="C62" i="1" s="1"/>
  <c r="L66" i="1"/>
  <c r="T157" i="1"/>
  <c r="R156" i="1"/>
  <c r="S157" i="1"/>
  <c r="T153" i="1"/>
  <c r="R157" i="1"/>
  <c r="S153" i="1"/>
  <c r="T156" i="1"/>
  <c r="S156" i="1"/>
  <c r="M153" i="1"/>
  <c r="R153" i="1" s="1"/>
  <c r="V153" i="1" s="1"/>
  <c r="T155" i="1"/>
  <c r="S155" i="1"/>
  <c r="R155" i="1"/>
  <c r="T154" i="1"/>
  <c r="S154" i="1"/>
  <c r="R154" i="1"/>
  <c r="U139" i="1"/>
  <c r="M162" i="1" s="1" a="1"/>
  <c r="M162" i="1" s="1"/>
  <c r="M196" i="1" a="1"/>
  <c r="C66" i="1" l="1" a="1"/>
  <c r="C66" i="1" s="1"/>
  <c r="T198" i="1"/>
  <c r="S198" i="1"/>
  <c r="R198" i="1"/>
  <c r="T197" i="1"/>
  <c r="S197" i="1"/>
  <c r="R197" i="1"/>
  <c r="T200" i="1"/>
  <c r="S200" i="1"/>
  <c r="T196" i="1"/>
  <c r="S199" i="1"/>
  <c r="S196" i="1"/>
  <c r="R200" i="1"/>
  <c r="T199" i="1"/>
  <c r="R199" i="1"/>
  <c r="M196" i="1"/>
  <c r="R196" i="1" s="1"/>
  <c r="V196" i="1" s="1"/>
  <c r="D66" i="1" l="1" a="1"/>
  <c r="D66" i="1" s="1"/>
  <c r="E66" i="1" l="1" a="1"/>
  <c r="E66" i="1" s="1"/>
  <c r="F66" i="1" l="1" a="1"/>
  <c r="F66" i="1" s="1"/>
  <c r="G66" i="1" l="1" a="1"/>
  <c r="G66" i="1" s="1"/>
  <c r="H66" i="1" l="1" a="1"/>
  <c r="H66" i="1" s="1"/>
  <c r="G119" i="1" l="1" a="1"/>
  <c r="G119" i="1" s="1"/>
  <c r="R112" i="1" s="1" a="1"/>
  <c r="R112" i="1" s="1"/>
  <c r="R117" i="1" s="1"/>
  <c r="R119" i="1" s="1"/>
  <c r="C112" i="1" l="1" a="1"/>
  <c r="C112" i="1" l="1"/>
  <c r="W112" i="1" a="1"/>
  <c r="C119" i="1" a="1"/>
  <c r="C119" i="1" s="1"/>
  <c r="I66" i="1" a="1"/>
  <c r="I66" i="1" l="1"/>
  <c r="W112" i="1"/>
  <c r="W116" i="1"/>
  <c r="G112" i="1" l="1" a="1"/>
  <c r="G112" i="1" s="1"/>
  <c r="M53" i="1" l="1" a="1"/>
  <c r="J66" i="1" l="1" a="1"/>
  <c r="J66" i="1" s="1"/>
  <c r="M53" i="1"/>
  <c r="C125" i="1" s="1" a="1"/>
  <c r="B73" i="1" a="1"/>
  <c r="C125" i="1" l="1"/>
  <c r="L115" i="1" s="1"/>
  <c r="L116" i="1" s="1"/>
  <c r="B73" i="1"/>
  <c r="M51" i="1" a="1"/>
  <c r="M51" i="1" s="1"/>
  <c r="H81" i="1" l="1" a="1"/>
  <c r="H81" i="1" s="1"/>
  <c r="G81" i="1" a="1"/>
  <c r="G81" i="1" s="1"/>
  <c r="H86" i="1" a="1"/>
  <c r="H86" i="1" s="1"/>
  <c r="D81" i="1" a="1"/>
  <c r="D81" i="1" s="1"/>
  <c r="D86" i="1" a="1"/>
  <c r="D86" i="1" s="1"/>
  <c r="F81" i="1" a="1"/>
  <c r="F81" i="1" s="1"/>
  <c r="E81" i="1" a="1"/>
  <c r="E81" i="1" s="1"/>
  <c r="J81" i="1" a="1"/>
  <c r="J81" i="1" s="1"/>
  <c r="I81" i="1" a="1"/>
  <c r="I81" i="1" s="1"/>
  <c r="G130" i="1"/>
  <c r="L121" i="1" s="1"/>
  <c r="L122" i="1" s="1"/>
  <c r="H73" i="1" a="1"/>
  <c r="I86" i="1" l="1" a="1"/>
  <c r="I86" i="1" s="1"/>
  <c r="J86" i="1" a="1"/>
  <c r="J86" i="1" s="1"/>
  <c r="E86" i="1" a="1"/>
  <c r="E86" i="1" s="1"/>
  <c r="G86" i="1" a="1"/>
  <c r="G86" i="1" s="1"/>
  <c r="F86" i="1" a="1"/>
  <c r="F86" i="1" s="1"/>
  <c r="H73" i="1"/>
  <c r="I92" i="1" l="1" a="1"/>
  <c r="I92" i="1" s="1"/>
  <c r="H92" i="1" a="1"/>
  <c r="H92" i="1" s="1"/>
  <c r="E92" i="1" a="1"/>
  <c r="E92" i="1" s="1"/>
  <c r="G92" i="1" a="1"/>
  <c r="G92" i="1" s="1"/>
  <c r="F92" i="1" a="1"/>
  <c r="F92" i="1" s="1"/>
  <c r="J92" i="1" a="1"/>
  <c r="J92" i="1" s="1"/>
  <c r="D92" i="1" a="1"/>
  <c r="D92" i="1" s="1"/>
  <c r="C81" i="1" a="1"/>
  <c r="L74" i="1" a="1"/>
  <c r="L74" i="1" s="1"/>
  <c r="L89" i="1" s="1" a="1"/>
  <c r="P74" i="1" a="1"/>
  <c r="C81" i="1" l="1"/>
  <c r="C86" i="1" a="1"/>
  <c r="L89" i="1"/>
  <c r="P88" i="1" a="1"/>
  <c r="P88" i="1" s="1"/>
  <c r="S118" i="1"/>
  <c r="P74" i="1"/>
  <c r="L96" i="1" s="1" a="1"/>
  <c r="Q95" i="1" s="1" a="1"/>
  <c r="Q95" i="1" s="1"/>
  <c r="C86" i="1" l="1"/>
  <c r="C92" i="1" a="1"/>
  <c r="C92" i="1" s="1"/>
  <c r="L96" i="1"/>
  <c r="C96" i="1" l="1" a="1"/>
  <c r="C96" i="1" s="1"/>
  <c r="D96" i="1" l="1" a="1"/>
  <c r="D96" i="1" s="1"/>
  <c r="E96" i="1" l="1" a="1"/>
  <c r="E96" i="1" s="1"/>
  <c r="F96" i="1" l="1" a="1"/>
  <c r="F96" i="1" s="1"/>
  <c r="G96" i="1" l="1" a="1"/>
  <c r="G96" i="1" s="1"/>
  <c r="H96" i="1" l="1" a="1"/>
  <c r="H96" i="1" s="1"/>
  <c r="H119" i="1" l="1" a="1"/>
  <c r="H119" i="1" s="1"/>
  <c r="S112" i="1" s="1" a="1"/>
  <c r="S112" i="1" s="1"/>
  <c r="S117" i="1" s="1"/>
  <c r="S119" i="1" s="1"/>
  <c r="D112" i="1" l="1" a="1"/>
  <c r="D112" i="1" l="1"/>
  <c r="X112" i="1" a="1"/>
  <c r="X112" i="1" l="1"/>
  <c r="X116" i="1" s="1"/>
  <c r="D119" i="1" a="1"/>
  <c r="D119" i="1" s="1"/>
  <c r="I96" i="1" a="1"/>
  <c r="I96" i="1" l="1"/>
  <c r="H112" i="1" a="1"/>
  <c r="H112" i="1" s="1"/>
  <c r="M83" i="1" l="1" a="1"/>
  <c r="J96" i="1" l="1" a="1"/>
  <c r="M83" i="1"/>
  <c r="B103" i="1" s="1" a="1"/>
  <c r="B103" i="1" s="1"/>
  <c r="D125" i="1" a="1"/>
  <c r="D125" i="1" s="1"/>
  <c r="M115" i="1" s="1"/>
  <c r="M116" i="1" s="1"/>
  <c r="J96" i="1" l="1"/>
  <c r="M81" i="1" a="1"/>
  <c r="M81" i="1" s="1"/>
  <c r="H130" i="1" l="1"/>
  <c r="M121" i="1" s="1"/>
  <c r="M122" i="1" s="1"/>
  <c r="H103" i="1" a="1"/>
  <c r="H10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<sst xmlns="http://schemas.openxmlformats.org/spreadsheetml/2006/main" count="235" uniqueCount="59">
  <si>
    <t>X data</t>
  </si>
  <si>
    <t>Y data</t>
  </si>
  <si>
    <t>Wine</t>
  </si>
  <si>
    <t>Price</t>
  </si>
  <si>
    <t>Sugar</t>
  </si>
  <si>
    <t>Alcohol</t>
  </si>
  <si>
    <t>Acidity</t>
  </si>
  <si>
    <t>Hedonic</t>
  </si>
  <si>
    <t>Meat</t>
  </si>
  <si>
    <t>Dessert</t>
  </si>
  <si>
    <t>Initialization</t>
  </si>
  <si>
    <t>U of DVD</t>
  </si>
  <si>
    <t>E</t>
  </si>
  <si>
    <t>F</t>
  </si>
  <si>
    <t>E'F</t>
  </si>
  <si>
    <t>V of SVD</t>
  </si>
  <si>
    <t>Interior Iteration 1</t>
  </si>
  <si>
    <t>w</t>
  </si>
  <si>
    <t>d</t>
  </si>
  <si>
    <t>p</t>
  </si>
  <si>
    <t>t</t>
  </si>
  <si>
    <t>(E'F)'(E'F)</t>
  </si>
  <si>
    <t>c</t>
  </si>
  <si>
    <t>(F'E)'(F'E)</t>
  </si>
  <si>
    <t>u</t>
  </si>
  <si>
    <t>F'E</t>
  </si>
  <si>
    <t>Interior Iteration 2</t>
  </si>
  <si>
    <t>Interior Iteration 3</t>
  </si>
  <si>
    <t>Results</t>
  </si>
  <si>
    <t>T</t>
  </si>
  <si>
    <t>U</t>
  </si>
  <si>
    <t>EW</t>
  </si>
  <si>
    <t>E'T</t>
  </si>
  <si>
    <t>Var X</t>
  </si>
  <si>
    <t>total</t>
  </si>
  <si>
    <t>sumsq</t>
  </si>
  <si>
    <t>C</t>
  </si>
  <si>
    <t>W</t>
  </si>
  <si>
    <t>Var Y</t>
  </si>
  <si>
    <t>eigvalue</t>
  </si>
  <si>
    <t>quotient</t>
  </si>
  <si>
    <t>P</t>
  </si>
  <si>
    <t>D</t>
  </si>
  <si>
    <t>TP'</t>
  </si>
  <si>
    <t>TDC'</t>
  </si>
  <si>
    <t>PInv(P')</t>
  </si>
  <si>
    <t>Intercept</t>
  </si>
  <si>
    <t>Alchol</t>
  </si>
  <si>
    <t>Y-pred</t>
  </si>
  <si>
    <t>Residuals</t>
  </si>
  <si>
    <t>mean</t>
  </si>
  <si>
    <t>stdev</t>
  </si>
  <si>
    <t>A</t>
  </si>
  <si>
    <t>B</t>
  </si>
  <si>
    <t>PRESS</t>
  </si>
  <si>
    <t>Real Statistics Using Excel</t>
  </si>
  <si>
    <t>Updated</t>
  </si>
  <si>
    <t>Copyright © 2013 - 2025 Charles Zaiontz</t>
  </si>
  <si>
    <t>PLS Regression 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</si>
</sst>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quotePrefix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/>
    <xf numFmtId="0" fontId="0" fillId="0" borderId="20" xfId="0" applyBorder="1"/>
    <xf numFmtId="164" fontId="0" fillId="0" borderId="12" xfId="1" applyNumberFormat="1" applyFont="1" applyBorder="1"/>
    <xf numFmtId="164" fontId="0" fillId="0" borderId="1" xfId="1" applyNumberFormat="1" applyFont="1" applyBorder="1"/>
    <xf numFmtId="164" fontId="0" fillId="0" borderId="16" xfId="1" applyNumberFormat="1" applyFont="1" applyBorder="1"/>
    <xf numFmtId="164" fontId="0" fillId="0" borderId="0" xfId="1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Alignment="1">
      <alignment horizontal="left"/>
    </xf>
    <xf numFmtId="164" fontId="0" fillId="0" borderId="19" xfId="1" applyNumberFormat="1" applyFont="1" applyBorder="1"/>
    <xf numFmtId="164" fontId="0" fillId="0" borderId="0" xfId="1" applyNumberFormat="1" applyFont="1" applyBorder="1"/>
    <xf numFmtId="15" fontId="0" fillId="0" borderId="0" xfId="0" applyNumberForma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PRESS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Examples!$K$183:$K$185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F-45B5-AE57-62ABFC2AF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3428495"/>
        <c:axId val="1393428975"/>
      </c:lineChart>
      <c:catAx>
        <c:axId val="13934284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428975"/>
        <c:crosses val="autoZero"/>
        <c:auto val="1"/>
        <c:lblAlgn val="ctr"/>
        <c:lblOffset val="100"/>
        <c:noMultiLvlLbl val="0"/>
      </c:catAx>
      <c:valAx>
        <c:axId val="1393428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3428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282574</xdr:colOff>
      <xdr:row>176</xdr:row>
      <xdr:rowOff>107950</xdr:rowOff>
    </xdr:from>
    <xdr:to>
      <xdr:col>18</xdr:col>
      <xdr:colOff>292165</xdr:colOff>
      <xdr:row>190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23D313-B1C7-470B-813C-24C22E1F4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19B3-2C92-413E-97D7-027BA95FFDCC}">
  <sheetPr codeName="Sheet2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55</v>
      </c>
    </row>
    <row r="2" spans="1:2" x14ac:dyDescent="0.35">
      <c r="A2" t="s">
        <v>58</v>
      </c>
    </row>
    <row r="4" spans="1:2" x14ac:dyDescent="0.35">
      <c r="A4" t="s">
        <v>56</v>
      </c>
      <c r="B4" s="36">
        <v>45999</v>
      </c>
    </row>
    <row r="6" spans="1:2" x14ac:dyDescent="0.35">
      <c r="A6" s="37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5AD2-4C9E-4793-A61D-9A81F67ADAA6}">
  <sheetPr codeName="Sheet1"/>
  <dimension ref="A1:AK207"/>
  <sheetViews>
    <sheetView zoomScaleNormal="100" workbookViewId="0"/>
  </sheetViews>
  <sheetFormatPr defaultRowHeight="14.5" x14ac:dyDescent="0.35"/>
  <cols>
    <col min="1" max="18" width="8.7265625" customWidth="1"/>
  </cols>
  <sheetData>
    <row r="1" spans="1:19" x14ac:dyDescent="0.35">
      <c r="A1" t="s">
        <v>0</v>
      </c>
      <c r="G1" t="s">
        <v>1</v>
      </c>
    </row>
    <row r="3" spans="1:19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/>
      <c r="G3" s="1" t="s">
        <v>2</v>
      </c>
      <c r="H3" s="1" t="s">
        <v>7</v>
      </c>
      <c r="I3" s="1" t="s">
        <v>8</v>
      </c>
      <c r="J3" s="1" t="s">
        <v>9</v>
      </c>
    </row>
    <row r="4" spans="1:19" x14ac:dyDescent="0.35">
      <c r="A4">
        <v>1</v>
      </c>
      <c r="B4">
        <v>7</v>
      </c>
      <c r="C4">
        <v>7</v>
      </c>
      <c r="D4">
        <v>13</v>
      </c>
      <c r="E4">
        <v>7</v>
      </c>
      <c r="G4">
        <v>1</v>
      </c>
      <c r="H4">
        <v>14</v>
      </c>
      <c r="I4">
        <v>7</v>
      </c>
      <c r="J4">
        <v>8</v>
      </c>
    </row>
    <row r="5" spans="1:19" x14ac:dyDescent="0.35">
      <c r="A5">
        <v>2</v>
      </c>
      <c r="B5">
        <v>4</v>
      </c>
      <c r="C5">
        <v>3</v>
      </c>
      <c r="D5">
        <v>14</v>
      </c>
      <c r="E5">
        <v>7</v>
      </c>
      <c r="G5">
        <v>2</v>
      </c>
      <c r="H5">
        <v>10</v>
      </c>
      <c r="I5">
        <v>7</v>
      </c>
      <c r="J5">
        <v>6</v>
      </c>
    </row>
    <row r="6" spans="1:19" x14ac:dyDescent="0.35">
      <c r="A6">
        <v>3</v>
      </c>
      <c r="B6">
        <v>10</v>
      </c>
      <c r="C6">
        <v>5</v>
      </c>
      <c r="D6">
        <v>12</v>
      </c>
      <c r="E6">
        <v>5</v>
      </c>
      <c r="G6">
        <v>3</v>
      </c>
      <c r="H6">
        <v>8</v>
      </c>
      <c r="I6">
        <v>5</v>
      </c>
      <c r="J6">
        <v>5</v>
      </c>
    </row>
    <row r="7" spans="1:19" x14ac:dyDescent="0.35">
      <c r="A7">
        <v>4</v>
      </c>
      <c r="B7">
        <v>16</v>
      </c>
      <c r="C7">
        <v>7</v>
      </c>
      <c r="D7">
        <v>11</v>
      </c>
      <c r="E7">
        <v>3</v>
      </c>
      <c r="G7">
        <v>4</v>
      </c>
      <c r="H7">
        <v>2</v>
      </c>
      <c r="I7">
        <v>4</v>
      </c>
      <c r="J7">
        <v>7</v>
      </c>
    </row>
    <row r="8" spans="1:19" x14ac:dyDescent="0.35">
      <c r="A8" s="3">
        <v>5</v>
      </c>
      <c r="B8" s="3">
        <v>13</v>
      </c>
      <c r="C8" s="3">
        <v>3</v>
      </c>
      <c r="D8" s="3">
        <v>10</v>
      </c>
      <c r="E8" s="3">
        <v>3</v>
      </c>
      <c r="G8" s="3">
        <v>5</v>
      </c>
      <c r="H8" s="3">
        <v>6</v>
      </c>
      <c r="I8" s="3">
        <v>2</v>
      </c>
      <c r="J8" s="3">
        <v>4</v>
      </c>
    </row>
    <row r="10" spans="1:19" x14ac:dyDescent="0.35">
      <c r="A10" s="4" t="s">
        <v>10</v>
      </c>
    </row>
    <row r="11" spans="1:19" x14ac:dyDescent="0.35">
      <c r="P11" t="s">
        <v>11</v>
      </c>
    </row>
    <row r="12" spans="1:19" x14ac:dyDescent="0.35">
      <c r="A12" t="s">
        <v>12</v>
      </c>
      <c r="G12" t="s">
        <v>13</v>
      </c>
      <c r="P12" s="5" t="e">
        <f t="array" aca="1" ref="P12:S15" ca="1">SVD_U(L14:N17,100)</f>
        <v>#NAME?</v>
      </c>
      <c r="Q12" s="6" t="e">
        <f ca="1"/>
        <v>#NAME?</v>
      </c>
      <c r="R12" s="6" t="e">
        <f ca="1"/>
        <v>#NAME?</v>
      </c>
      <c r="S12" s="7" t="e">
        <f ca="1"/>
        <v>#NAME?</v>
      </c>
    </row>
    <row r="13" spans="1:19" x14ac:dyDescent="0.35">
      <c r="B13" s="13" t="e" cm="1">
        <f t="array" aca="1" ref="B13" ca="1">XSTANDARDIZE(B4:B8)</f>
        <v>#NAME?</v>
      </c>
      <c r="C13" s="16" t="e" cm="1">
        <f t="array" aca="1" ref="C13" ca="1">XSTANDARDIZE(C4:C8)</f>
        <v>#NAME?</v>
      </c>
      <c r="D13" s="16" t="e" cm="1">
        <f t="array" aca="1" ref="D13" ca="1">XSTANDARDIZE(D4:D8)</f>
        <v>#NAME?</v>
      </c>
      <c r="E13" s="17" t="e" cm="1">
        <f t="array" aca="1" ref="E13" ca="1">XSTANDARDIZE(E4:E8)</f>
        <v>#NAME?</v>
      </c>
      <c r="H13" s="13" t="e" cm="1">
        <f t="array" aca="1" ref="H13" ca="1">XSTANDARDIZE(H4:H8)</f>
        <v>#NAME?</v>
      </c>
      <c r="I13" s="16" t="e" cm="1">
        <f t="array" aca="1" ref="I13" ca="1">XSTANDARDIZE(I4:I8)</f>
        <v>#NAME?</v>
      </c>
      <c r="J13" s="17" t="e" cm="1">
        <f t="array" aca="1" ref="J13" ca="1">XSTANDARDIZE(J4:J8)</f>
        <v>#NAME?</v>
      </c>
      <c r="L13" t="s">
        <v>14</v>
      </c>
      <c r="P13" s="8" t="e">
        <f ca="1"/>
        <v>#NAME?</v>
      </c>
      <c r="Q13" t="e">
        <f ca="1"/>
        <v>#NAME?</v>
      </c>
      <c r="R13" t="e">
        <f ca="1"/>
        <v>#NAME?</v>
      </c>
      <c r="S13" s="9" t="e">
        <f ca="1"/>
        <v>#NAME?</v>
      </c>
    </row>
    <row r="14" spans="1:19" x14ac:dyDescent="0.35">
      <c r="B14" s="14"/>
      <c r="E14" s="18"/>
      <c r="H14" s="14"/>
      <c r="J14" s="18"/>
      <c r="L14" s="13" t="e" cm="1">
        <f t="array" aca="1" ref="L14" ca="1">MMULT(TRANSPOSE(B13:E17),H13:J17)</f>
        <v>#NAME?</v>
      </c>
      <c r="M14" s="16"/>
      <c r="N14" s="17"/>
      <c r="P14" s="8" t="e">
        <f ca="1"/>
        <v>#NAME?</v>
      </c>
      <c r="Q14" t="e">
        <f ca="1"/>
        <v>#NAME?</v>
      </c>
      <c r="R14" t="e">
        <f ca="1"/>
        <v>#NAME?</v>
      </c>
      <c r="S14" s="9" t="e">
        <f ca="1"/>
        <v>#NAME?</v>
      </c>
    </row>
    <row r="15" spans="1:19" x14ac:dyDescent="0.35">
      <c r="B15" s="14"/>
      <c r="E15" s="18"/>
      <c r="H15" s="14"/>
      <c r="J15" s="18"/>
      <c r="L15" s="14"/>
      <c r="N15" s="18"/>
      <c r="P15" s="10" t="e">
        <f ca="1"/>
        <v>#NAME?</v>
      </c>
      <c r="Q15" s="11" t="e">
        <f ca="1"/>
        <v>#NAME?</v>
      </c>
      <c r="R15" s="11" t="e">
        <f ca="1"/>
        <v>#NAME?</v>
      </c>
      <c r="S15" s="12" t="e">
        <f ca="1"/>
        <v>#NAME?</v>
      </c>
    </row>
    <row r="16" spans="1:19" x14ac:dyDescent="0.35">
      <c r="B16" s="14"/>
      <c r="E16" s="18"/>
      <c r="H16" s="14"/>
      <c r="J16" s="18"/>
      <c r="L16" s="14"/>
      <c r="N16" s="18"/>
    </row>
    <row r="17" spans="1:18" x14ac:dyDescent="0.35">
      <c r="B17" s="15"/>
      <c r="C17" s="3"/>
      <c r="D17" s="3"/>
      <c r="E17" s="19"/>
      <c r="H17" s="15"/>
      <c r="I17" s="3"/>
      <c r="J17" s="19"/>
      <c r="L17" s="15"/>
      <c r="M17" s="3"/>
      <c r="N17" s="19"/>
      <c r="P17" t="s">
        <v>15</v>
      </c>
    </row>
    <row r="18" spans="1:18" x14ac:dyDescent="0.35">
      <c r="P18" s="5" t="e">
        <f t="array" aca="1" ref="P18:R20" ca="1">SVD_V(L14:N17,100)</f>
        <v>#NAME?</v>
      </c>
      <c r="Q18" s="6" t="e">
        <f ca="1"/>
        <v>#NAME?</v>
      </c>
      <c r="R18" s="7" t="e">
        <f ca="1"/>
        <v>#NAME?</v>
      </c>
    </row>
    <row r="19" spans="1:18" x14ac:dyDescent="0.35">
      <c r="A19" s="4" t="s">
        <v>16</v>
      </c>
      <c r="P19" s="8" t="e">
        <f ca="1"/>
        <v>#NAME?</v>
      </c>
      <c r="Q19" t="e">
        <f ca="1"/>
        <v>#NAME?</v>
      </c>
      <c r="R19" s="9" t="e">
        <f ca="1"/>
        <v>#NAME?</v>
      </c>
    </row>
    <row r="20" spans="1:18" x14ac:dyDescent="0.35">
      <c r="P20" s="10" t="e">
        <f ca="1"/>
        <v>#NAME?</v>
      </c>
      <c r="Q20" s="11" t="e">
        <f ca="1"/>
        <v>#NAME?</v>
      </c>
      <c r="R20" s="12" t="e">
        <f ca="1"/>
        <v>#NAME?</v>
      </c>
    </row>
    <row r="21" spans="1:18" x14ac:dyDescent="0.35">
      <c r="B21" t="s">
        <v>17</v>
      </c>
      <c r="C21" t="e" cm="1">
        <f t="array" aca="1" ref="C21" ca="1">NORM(MMULT(TRANSPOSE($B13:$E17),H13:H17))</f>
        <v>#NAME?</v>
      </c>
      <c r="D21" t="e" cm="1">
        <f t="array" aca="1" ref="D21" ca="1">NORM(MMULT(TRANSPOSE($B13:$E17),C36:C40))</f>
        <v>#NAME?</v>
      </c>
      <c r="E21" t="e" cm="1">
        <f t="array" aca="1" ref="E21" ca="1">NORM(MMULT(TRANSPOSE($B13:$E17),D36:D40))</f>
        <v>#NAME?</v>
      </c>
      <c r="F21" t="e" cm="1">
        <f t="array" aca="1" ref="F21" ca="1">NORM(MMULT(TRANSPOSE($B13:$E17),E36:E40))</f>
        <v>#NAME?</v>
      </c>
      <c r="G21" t="e" cm="1">
        <f t="array" aca="1" ref="G21" ca="1">NORM(MMULT(TRANSPOSE($B13:$E17),F36:F40))</f>
        <v>#NAME?</v>
      </c>
      <c r="H21" t="e" cm="1">
        <f t="array" aca="1" ref="H21" ca="1">NORM(MMULT(TRANSPOSE($B13:$E17),G36:G40))</f>
        <v>#NAME?</v>
      </c>
      <c r="I21" t="e" cm="1">
        <f t="array" aca="1" ref="I21" ca="1">NORM(MMULT(TRANSPOSE($B13:$E17),H36:H40))</f>
        <v>#NAME?</v>
      </c>
      <c r="J21" t="e" cm="1">
        <f t="array" aca="1" ref="J21" ca="1">NORM(MMULT(TRANSPOSE($B13:$E17),I36:I40))</f>
        <v>#NAME?</v>
      </c>
      <c r="L21" t="s">
        <v>18</v>
      </c>
      <c r="M21" t="e" cm="1">
        <f t="array" aca="1" ref="M21" ca="1">MMULT(TRANSPOSE(_xlfn.ANCHORARRAY(J26)),_xlfn.ANCHORARRAY(J36))</f>
        <v>#NAME?</v>
      </c>
      <c r="O21" s="20"/>
    </row>
    <row r="23" spans="1:18" x14ac:dyDescent="0.35">
      <c r="L23" t="s">
        <v>19</v>
      </c>
      <c r="M23" s="21" t="e" cm="1">
        <f t="array" aca="1" ref="M23" ca="1">MMULT(TRANSPOSE($B13:$E17),_xlfn.ANCHORARRAY(J26))</f>
        <v>#NAME?</v>
      </c>
      <c r="O23" s="20"/>
    </row>
    <row r="24" spans="1:18" x14ac:dyDescent="0.35">
      <c r="M24" s="22"/>
    </row>
    <row r="25" spans="1:18" x14ac:dyDescent="0.35">
      <c r="M25" s="22"/>
    </row>
    <row r="26" spans="1:18" x14ac:dyDescent="0.35">
      <c r="B26" t="s">
        <v>20</v>
      </c>
      <c r="C26" t="e" cm="1">
        <f t="array" aca="1" ref="C26" ca="1">NORM(MMULT($B13:$E17,_xlfn.ANCHORARRAY(C21)))</f>
        <v>#NAME?</v>
      </c>
      <c r="D26" t="e" cm="1">
        <f t="array" aca="1" ref="D26" ca="1">NORM(MMULT($B13:$E17,_xlfn.ANCHORARRAY(D21)))</f>
        <v>#NAME?</v>
      </c>
      <c r="E26" t="e" cm="1">
        <f t="array" aca="1" ref="E26" ca="1">NORM(MMULT($B13:$E17,_xlfn.ANCHORARRAY(E21)))</f>
        <v>#NAME?</v>
      </c>
      <c r="F26" t="e" cm="1">
        <f t="array" aca="1" ref="F26" ca="1">NORM(MMULT($B13:$E17,_xlfn.ANCHORARRAY(F21)))</f>
        <v>#NAME?</v>
      </c>
      <c r="G26" t="e" cm="1">
        <f t="array" aca="1" ref="G26" ca="1">NORM(MMULT($B13:$E17,_xlfn.ANCHORARRAY(G21)))</f>
        <v>#NAME?</v>
      </c>
      <c r="H26" t="e" cm="1">
        <f t="array" aca="1" ref="H26" ca="1">NORM(MMULT($B13:$E17,_xlfn.ANCHORARRAY(H21)))</f>
        <v>#NAME?</v>
      </c>
      <c r="I26" t="e" cm="1">
        <f t="array" aca="1" ref="I26" ca="1">NORM(MMULT($B13:$E17,_xlfn.ANCHORARRAY(I21)))</f>
        <v>#NAME?</v>
      </c>
      <c r="J26" s="24" t="e" cm="1">
        <f t="array" aca="1" ref="J26" ca="1">NORM(MMULT($B13:$E17,_xlfn.ANCHORARRAY(J21)))</f>
        <v>#NAME?</v>
      </c>
      <c r="M26" s="23"/>
    </row>
    <row r="27" spans="1:18" x14ac:dyDescent="0.35">
      <c r="J27" s="24"/>
    </row>
    <row r="28" spans="1:18" x14ac:dyDescent="0.35">
      <c r="J28" s="24"/>
      <c r="L28" t="s">
        <v>21</v>
      </c>
      <c r="P28" t="e" cm="1">
        <f t="array" aca="1" ref="P28" ca="1">eigVECTSym(_xlfn.ANCHORARRAY(L29))</f>
        <v>#NAME?</v>
      </c>
    </row>
    <row r="29" spans="1:18" x14ac:dyDescent="0.35">
      <c r="J29" s="24"/>
      <c r="L29" s="13" t="e" cm="1">
        <f t="array" aca="1" ref="L29" ca="1">MMULT(TRANSPOSE(_xlfn.ANCHORARRAY(L14)),_xlfn.ANCHORARRAY(L14))</f>
        <v>#NAME?</v>
      </c>
      <c r="M29" s="16"/>
      <c r="N29" s="17"/>
      <c r="P29" s="13"/>
      <c r="Q29" s="16"/>
      <c r="R29" s="17"/>
    </row>
    <row r="30" spans="1:18" x14ac:dyDescent="0.35">
      <c r="J30" s="24"/>
      <c r="L30" s="14"/>
      <c r="N30" s="18"/>
      <c r="P30" s="14"/>
      <c r="R30" s="18"/>
    </row>
    <row r="31" spans="1:18" x14ac:dyDescent="0.35">
      <c r="L31" s="15"/>
      <c r="M31" s="3"/>
      <c r="N31" s="19"/>
      <c r="P31" s="15"/>
      <c r="Q31" s="3"/>
      <c r="R31" s="19"/>
    </row>
    <row r="32" spans="1:18" x14ac:dyDescent="0.35">
      <c r="B32" t="s">
        <v>22</v>
      </c>
      <c r="C32" t="e" cm="1">
        <f t="array" aca="1" ref="C32" ca="1">NORM(MMULT(TRANSPOSE($H13:$J17),_xlfn.ANCHORARRAY(C26)))</f>
        <v>#NAME?</v>
      </c>
      <c r="D32" t="e" cm="1">
        <f t="array" aca="1" ref="D32" ca="1">NORM(MMULT(TRANSPOSE($H13:$J17),_xlfn.ANCHORARRAY(D26)))</f>
        <v>#NAME?</v>
      </c>
      <c r="E32" t="e" cm="1">
        <f t="array" aca="1" ref="E32" ca="1">NORM(MMULT(TRANSPOSE($H13:$J17),_xlfn.ANCHORARRAY(E26)))</f>
        <v>#NAME?</v>
      </c>
      <c r="F32" t="e" cm="1">
        <f t="array" aca="1" ref="F32" ca="1">NORM(MMULT(TRANSPOSE($H13:$J17),_xlfn.ANCHORARRAY(F26)))</f>
        <v>#NAME?</v>
      </c>
      <c r="G32" t="e" cm="1">
        <f t="array" aca="1" ref="G32" ca="1">NORM(MMULT(TRANSPOSE($H13:$J17),_xlfn.ANCHORARRAY(G26)))</f>
        <v>#NAME?</v>
      </c>
      <c r="H32" t="e" cm="1">
        <f t="array" aca="1" ref="H32" ca="1">NORM(MMULT(TRANSPOSE($H13:$J17),_xlfn.ANCHORARRAY(H26)))</f>
        <v>#NAME?</v>
      </c>
      <c r="I32" t="e" cm="1">
        <f t="array" aca="1" ref="I32" ca="1">NORM(MMULT(TRANSPOSE($H13:$J17),_xlfn.ANCHORARRAY(I26)))</f>
        <v>#NAME?</v>
      </c>
      <c r="J32" t="e" cm="1">
        <f t="array" aca="1" ref="J32" ca="1">NORM(MMULT(TRANSPOSE($H13:$J17),_xlfn.ANCHORARRAY(J26)))</f>
        <v>#NAME?</v>
      </c>
    </row>
    <row r="35" spans="1:20" x14ac:dyDescent="0.35">
      <c r="L35" t="s">
        <v>23</v>
      </c>
      <c r="Q35" t="e" cm="1">
        <f t="array" aca="1" ref="Q35" ca="1">eigVECTSym(_xlfn.ANCHORARRAY(L36))</f>
        <v>#NAME?</v>
      </c>
    </row>
    <row r="36" spans="1:20" x14ac:dyDescent="0.35">
      <c r="B36" t="s">
        <v>24</v>
      </c>
      <c r="C36" t="e" cm="1">
        <f t="array" aca="1" ref="C36" ca="1">MMULT($H13:$J17,_xlfn.ANCHORARRAY(C32))</f>
        <v>#NAME?</v>
      </c>
      <c r="D36" t="e" cm="1">
        <f t="array" aca="1" ref="D36" ca="1">MMULT($H13:$J17,_xlfn.ANCHORARRAY(D32))</f>
        <v>#NAME?</v>
      </c>
      <c r="E36" t="e" cm="1">
        <f t="array" aca="1" ref="E36" ca="1">MMULT($H13:$J17,_xlfn.ANCHORARRAY(E32))</f>
        <v>#NAME?</v>
      </c>
      <c r="F36" t="e" cm="1">
        <f t="array" aca="1" ref="F36" ca="1">MMULT($H13:$J17,_xlfn.ANCHORARRAY(F32))</f>
        <v>#NAME?</v>
      </c>
      <c r="G36" t="e" cm="1">
        <f t="array" aca="1" ref="G36" ca="1">MMULT($H13:$J17,_xlfn.ANCHORARRAY(G32))</f>
        <v>#NAME?</v>
      </c>
      <c r="H36" t="e" cm="1">
        <f t="array" aca="1" ref="H36" ca="1">MMULT($H13:$J17,_xlfn.ANCHORARRAY(H32))</f>
        <v>#NAME?</v>
      </c>
      <c r="I36" t="e" cm="1">
        <f t="array" aca="1" ref="I36" ca="1">MMULT($H13:$J17,_xlfn.ANCHORARRAY(I32))</f>
        <v>#NAME?</v>
      </c>
      <c r="J36" t="e" cm="1">
        <f t="array" aca="1" ref="J36" ca="1">MMULT($H13:$J17,_xlfn.ANCHORARRAY(J32))</f>
        <v>#NAME?</v>
      </c>
      <c r="L36" s="13" t="e" cm="1">
        <f t="array" aca="1" ref="L36" ca="1">MMULT(_xlfn.ANCHORARRAY(L14),TRANSPOSE(_xlfn.ANCHORARRAY(L14)))</f>
        <v>#NAME?</v>
      </c>
      <c r="M36" s="16"/>
      <c r="N36" s="16"/>
      <c r="O36" s="17"/>
      <c r="Q36" s="13"/>
      <c r="R36" s="16"/>
      <c r="S36" s="16"/>
      <c r="T36" s="17"/>
    </row>
    <row r="37" spans="1:20" x14ac:dyDescent="0.35">
      <c r="L37" s="14"/>
      <c r="O37" s="18"/>
      <c r="Q37" s="14"/>
      <c r="T37" s="18"/>
    </row>
    <row r="38" spans="1:20" x14ac:dyDescent="0.35">
      <c r="L38" s="14"/>
      <c r="O38" s="18"/>
      <c r="Q38" s="14"/>
      <c r="T38" s="18"/>
    </row>
    <row r="39" spans="1:20" x14ac:dyDescent="0.35">
      <c r="L39" s="15"/>
      <c r="M39" s="3"/>
      <c r="N39" s="3"/>
      <c r="O39" s="19"/>
      <c r="Q39" s="15"/>
      <c r="R39" s="3"/>
      <c r="S39" s="3"/>
      <c r="T39" s="19"/>
    </row>
    <row r="42" spans="1:20" x14ac:dyDescent="0.35">
      <c r="A42" t="s">
        <v>12</v>
      </c>
      <c r="G42" t="s">
        <v>13</v>
      </c>
    </row>
    <row r="43" spans="1:20" x14ac:dyDescent="0.35">
      <c r="B43" s="13" t="e" cm="1">
        <f t="array" aca="1" ref="B43:E47" ca="1">B13:E17-MMULT(_xlfn.ANCHORARRAY(J26),TRANSPOSE(_xlfn.ANCHORARRAY(M23)))</f>
        <v>#NAME?</v>
      </c>
      <c r="C43" s="16" t="e">
        <f ca="1"/>
        <v>#NAME?</v>
      </c>
      <c r="D43" s="16" t="e">
        <f ca="1"/>
        <v>#NAME?</v>
      </c>
      <c r="E43" s="17" t="e">
        <f ca="1"/>
        <v>#NAME?</v>
      </c>
      <c r="H43" s="13" t="e" cm="1">
        <f t="array" aca="1" ref="H43:J47" ca="1">H13:J17-M21*MMULT(_xlfn.ANCHORARRAY(J26),TRANSPOSE(_xlfn.ANCHORARRAY(J32)))</f>
        <v>#NAME?</v>
      </c>
      <c r="I43" s="16" t="e">
        <f ca="1"/>
        <v>#NAME?</v>
      </c>
      <c r="J43" s="17" t="e">
        <f ca="1"/>
        <v>#NAME?</v>
      </c>
      <c r="L43" t="s">
        <v>14</v>
      </c>
      <c r="P43" t="s">
        <v>25</v>
      </c>
    </row>
    <row r="44" spans="1:20" x14ac:dyDescent="0.35">
      <c r="B44" s="14" t="e">
        <f ca="1"/>
        <v>#NAME?</v>
      </c>
      <c r="C44" t="e">
        <f ca="1"/>
        <v>#NAME?</v>
      </c>
      <c r="D44" t="e">
        <f ca="1"/>
        <v>#NAME?</v>
      </c>
      <c r="E44" s="18" t="e">
        <f ca="1"/>
        <v>#NAME?</v>
      </c>
      <c r="H44" s="14" t="e">
        <f ca="1"/>
        <v>#NAME?</v>
      </c>
      <c r="I44" t="e">
        <f ca="1"/>
        <v>#NAME?</v>
      </c>
      <c r="J44" s="18" t="e">
        <f ca="1"/>
        <v>#NAME?</v>
      </c>
      <c r="L44" s="13" t="e" cm="1">
        <f t="array" aca="1" ref="L44" ca="1">MMULT(TRANSPOSE(B43:E47),H43:J47)</f>
        <v>#NAME?</v>
      </c>
      <c r="M44" s="16"/>
      <c r="N44" s="17"/>
      <c r="P44" s="13" t="e" cm="1">
        <f t="array" aca="1" ref="P44" ca="1">MMULT(TRANSPOSE(H43:J47),B43:E47)</f>
        <v>#NAME?</v>
      </c>
      <c r="Q44" s="16"/>
      <c r="R44" s="16"/>
      <c r="S44" s="17"/>
    </row>
    <row r="45" spans="1:20" x14ac:dyDescent="0.35">
      <c r="B45" s="14" t="e">
        <f ca="1"/>
        <v>#NAME?</v>
      </c>
      <c r="C45" t="e">
        <f ca="1"/>
        <v>#NAME?</v>
      </c>
      <c r="D45" t="e">
        <f ca="1"/>
        <v>#NAME?</v>
      </c>
      <c r="E45" s="18" t="e">
        <f ca="1"/>
        <v>#NAME?</v>
      </c>
      <c r="H45" s="14" t="e">
        <f ca="1"/>
        <v>#NAME?</v>
      </c>
      <c r="I45" t="e">
        <f ca="1"/>
        <v>#NAME?</v>
      </c>
      <c r="J45" s="18" t="e">
        <f ca="1"/>
        <v>#NAME?</v>
      </c>
      <c r="L45" s="14"/>
      <c r="N45" s="18"/>
      <c r="P45" s="14"/>
      <c r="S45" s="18"/>
    </row>
    <row r="46" spans="1:20" x14ac:dyDescent="0.35">
      <c r="B46" s="14" t="e">
        <f ca="1"/>
        <v>#NAME?</v>
      </c>
      <c r="C46" t="e">
        <f ca="1"/>
        <v>#NAME?</v>
      </c>
      <c r="D46" t="e">
        <f ca="1"/>
        <v>#NAME?</v>
      </c>
      <c r="E46" s="18" t="e">
        <f ca="1"/>
        <v>#NAME?</v>
      </c>
      <c r="H46" s="14" t="e">
        <f ca="1"/>
        <v>#NAME?</v>
      </c>
      <c r="I46" t="e">
        <f ca="1"/>
        <v>#NAME?</v>
      </c>
      <c r="J46" s="18" t="e">
        <f ca="1"/>
        <v>#NAME?</v>
      </c>
      <c r="L46" s="14"/>
      <c r="N46" s="18"/>
      <c r="P46" s="15"/>
      <c r="Q46" s="3"/>
      <c r="R46" s="3"/>
      <c r="S46" s="19"/>
    </row>
    <row r="47" spans="1:20" x14ac:dyDescent="0.35">
      <c r="B47" s="15" t="e">
        <f ca="1"/>
        <v>#NAME?</v>
      </c>
      <c r="C47" s="3" t="e">
        <f ca="1"/>
        <v>#NAME?</v>
      </c>
      <c r="D47" s="3" t="e">
        <f ca="1"/>
        <v>#NAME?</v>
      </c>
      <c r="E47" s="19" t="e">
        <f ca="1"/>
        <v>#NAME?</v>
      </c>
      <c r="H47" s="15" t="e">
        <f ca="1"/>
        <v>#NAME?</v>
      </c>
      <c r="I47" s="3" t="e">
        <f ca="1"/>
        <v>#NAME?</v>
      </c>
      <c r="J47" s="19" t="e">
        <f ca="1"/>
        <v>#NAME?</v>
      </c>
      <c r="L47" s="15"/>
      <c r="M47" s="3"/>
      <c r="N47" s="19"/>
    </row>
    <row r="49" spans="1:18" x14ac:dyDescent="0.35">
      <c r="A49" s="4" t="s">
        <v>26</v>
      </c>
    </row>
    <row r="51" spans="1:18" x14ac:dyDescent="0.35">
      <c r="B51" t="s">
        <v>17</v>
      </c>
      <c r="C51" t="e" cm="1">
        <f t="array" aca="1" ref="C51" ca="1">NORM(MMULT(TRANSPOSE($B43:$E47),H43:H47))</f>
        <v>#NAME?</v>
      </c>
      <c r="D51" t="e" cm="1">
        <f t="array" aca="1" ref="D51" ca="1">NORM(MMULT(TRANSPOSE($B43:$E47),C66:C70))</f>
        <v>#NAME?</v>
      </c>
      <c r="E51" t="e" cm="1">
        <f t="array" aca="1" ref="E51" ca="1">NORM(MMULT(TRANSPOSE($B43:$E47),D66:D70))</f>
        <v>#NAME?</v>
      </c>
      <c r="F51" t="e" cm="1">
        <f t="array" aca="1" ref="F51" ca="1">NORM(MMULT(TRANSPOSE($B43:$E47),E66:E70))</f>
        <v>#NAME?</v>
      </c>
      <c r="G51" t="e" cm="1">
        <f t="array" aca="1" ref="G51" ca="1">NORM(MMULT(TRANSPOSE($B43:$E47),F66:F70))</f>
        <v>#NAME?</v>
      </c>
      <c r="H51" t="e" cm="1">
        <f t="array" aca="1" ref="H51" ca="1">NORM(MMULT(TRANSPOSE($B43:$E47),G66:G70))</f>
        <v>#NAME?</v>
      </c>
      <c r="I51" t="e" cm="1">
        <f t="array" aca="1" ref="I51" ca="1">NORM(MMULT(TRANSPOSE($B43:$E47),H66:H70))</f>
        <v>#NAME?</v>
      </c>
      <c r="J51" t="e" cm="1">
        <f t="array" aca="1" ref="J51" ca="1">NORM(MMULT(TRANSPOSE($B43:$E47),I66:I70))</f>
        <v>#NAME?</v>
      </c>
      <c r="L51" t="s">
        <v>18</v>
      </c>
      <c r="M51" s="25" t="e" cm="1">
        <f t="array" aca="1" ref="M51" ca="1">MMULT(TRANSPOSE(_xlfn.ANCHORARRAY(J56)),_xlfn.ANCHORARRAY(J66))</f>
        <v>#NAME?</v>
      </c>
    </row>
    <row r="53" spans="1:18" x14ac:dyDescent="0.35">
      <c r="L53" t="s">
        <v>19</v>
      </c>
      <c r="M53" s="21" t="e" cm="1">
        <f t="array" aca="1" ref="M53" ca="1">MMULT(TRANSPOSE(_xlfn.ANCHORARRAY($B43)),_xlfn.ANCHORARRAY(J56))</f>
        <v>#NAME?</v>
      </c>
    </row>
    <row r="54" spans="1:18" x14ac:dyDescent="0.35">
      <c r="M54" s="22"/>
    </row>
    <row r="55" spans="1:18" x14ac:dyDescent="0.35">
      <c r="M55" s="22"/>
    </row>
    <row r="56" spans="1:18" x14ac:dyDescent="0.35">
      <c r="B56" t="s">
        <v>20</v>
      </c>
      <c r="C56" t="e" cm="1">
        <f t="array" aca="1" ref="C56" ca="1">NORM(MMULT($B43:$E47,_xlfn.ANCHORARRAY(C51)))</f>
        <v>#NAME?</v>
      </c>
      <c r="D56" t="e" cm="1">
        <f t="array" aca="1" ref="D56" ca="1">NORM(MMULT($B43:$E47,_xlfn.ANCHORARRAY(D51)))</f>
        <v>#NAME?</v>
      </c>
      <c r="E56" t="e" cm="1">
        <f t="array" aca="1" ref="E56" ca="1">NORM(MMULT($B43:$E47,_xlfn.ANCHORARRAY(E51)))</f>
        <v>#NAME?</v>
      </c>
      <c r="F56" t="e" cm="1">
        <f t="array" aca="1" ref="F56" ca="1">NORM(MMULT($B43:$E47,_xlfn.ANCHORARRAY(F51)))</f>
        <v>#NAME?</v>
      </c>
      <c r="G56" t="e" cm="1">
        <f t="array" aca="1" ref="G56" ca="1">NORM(MMULT($B43:$E47,_xlfn.ANCHORARRAY(G51)))</f>
        <v>#NAME?</v>
      </c>
      <c r="H56" s="24" t="e" cm="1">
        <f t="array" aca="1" ref="H56" ca="1">NORM(MMULT($B43:$E47,_xlfn.ANCHORARRAY(H51)))</f>
        <v>#NAME?</v>
      </c>
      <c r="I56" t="e" cm="1">
        <f t="array" aca="1" ref="I56" ca="1">NORM(MMULT($B43:$E47,_xlfn.ANCHORARRAY(I51)))</f>
        <v>#NAME?</v>
      </c>
      <c r="J56" t="e" cm="1">
        <f t="array" aca="1" ref="J56" ca="1">NORM(MMULT($B43:$E47,_xlfn.ANCHORARRAY(J51)))</f>
        <v>#NAME?</v>
      </c>
      <c r="M56" s="23"/>
    </row>
    <row r="57" spans="1:18" x14ac:dyDescent="0.35">
      <c r="H57" s="24"/>
    </row>
    <row r="58" spans="1:18" x14ac:dyDescent="0.35">
      <c r="H58" s="24"/>
      <c r="L58" t="s">
        <v>21</v>
      </c>
      <c r="P58" t="e" cm="1">
        <f t="array" aca="1" ref="P58" ca="1">eigVECTSym(_xlfn.ANCHORARRAY(L59))</f>
        <v>#NAME?</v>
      </c>
    </row>
    <row r="59" spans="1:18" x14ac:dyDescent="0.35">
      <c r="H59" s="24"/>
      <c r="L59" s="13" t="e" cm="1">
        <f t="array" aca="1" ref="L59" ca="1">MMULT(TRANSPOSE(_xlfn.ANCHORARRAY(L44)),_xlfn.ANCHORARRAY(L44))</f>
        <v>#NAME?</v>
      </c>
      <c r="M59" s="16"/>
      <c r="N59" s="17"/>
      <c r="P59" s="13"/>
      <c r="Q59" s="16"/>
      <c r="R59" s="17"/>
    </row>
    <row r="60" spans="1:18" x14ac:dyDescent="0.35">
      <c r="H60" s="24"/>
      <c r="L60" s="14"/>
      <c r="N60" s="18"/>
      <c r="P60" s="14"/>
      <c r="R60" s="18"/>
    </row>
    <row r="61" spans="1:18" x14ac:dyDescent="0.35">
      <c r="L61" s="15"/>
      <c r="M61" s="3"/>
      <c r="N61" s="19"/>
      <c r="P61" s="15"/>
      <c r="Q61" s="3"/>
      <c r="R61" s="19"/>
    </row>
    <row r="62" spans="1:18" x14ac:dyDescent="0.35">
      <c r="B62" t="s">
        <v>22</v>
      </c>
      <c r="C62" t="e" cm="1">
        <f t="array" aca="1" ref="C62" ca="1">NORM(MMULT(TRANSPOSE($H43:$J47),_xlfn.ANCHORARRAY(C56)))</f>
        <v>#NAME?</v>
      </c>
      <c r="D62" t="e" cm="1">
        <f t="array" aca="1" ref="D62" ca="1">NORM(MMULT(TRANSPOSE($H43:$J47),_xlfn.ANCHORARRAY(D56)))</f>
        <v>#NAME?</v>
      </c>
      <c r="E62" t="e" cm="1">
        <f t="array" aca="1" ref="E62" ca="1">NORM(MMULT(TRANSPOSE($H43:$J47),_xlfn.ANCHORARRAY(E56)))</f>
        <v>#NAME?</v>
      </c>
      <c r="F62" t="e" cm="1">
        <f t="array" aca="1" ref="F62" ca="1">NORM(MMULT(TRANSPOSE($H43:$J47),_xlfn.ANCHORARRAY(F56)))</f>
        <v>#NAME?</v>
      </c>
      <c r="G62" t="e" cm="1">
        <f t="array" aca="1" ref="G62" ca="1">NORM(MMULT(TRANSPOSE($H43:$J47),_xlfn.ANCHORARRAY(G56)))</f>
        <v>#NAME?</v>
      </c>
      <c r="H62" t="e" cm="1">
        <f t="array" aca="1" ref="H62" ca="1">NORM(MMULT(TRANSPOSE($H43:$J47),_xlfn.ANCHORARRAY(H56)))</f>
        <v>#NAME?</v>
      </c>
      <c r="I62" t="e" cm="1">
        <f t="array" aca="1" ref="I62" ca="1">NORM(MMULT(TRANSPOSE($H43:$J47),_xlfn.ANCHORARRAY(I56)))</f>
        <v>#NAME?</v>
      </c>
      <c r="J62" t="e" cm="1">
        <f t="array" aca="1" ref="J62" ca="1">NORM(MMULT(TRANSPOSE($H43:$J47),_xlfn.ANCHORARRAY(J56)))</f>
        <v>#NAME?</v>
      </c>
    </row>
    <row r="65" spans="1:20" x14ac:dyDescent="0.35">
      <c r="L65" t="s">
        <v>23</v>
      </c>
      <c r="Q65" t="e" cm="1">
        <f t="array" aca="1" ref="Q65" ca="1">eigVECTSym(_xlfn.ANCHORARRAY(L66))</f>
        <v>#NAME?</v>
      </c>
    </row>
    <row r="66" spans="1:20" x14ac:dyDescent="0.35">
      <c r="B66" t="s">
        <v>24</v>
      </c>
      <c r="C66" t="e" cm="1">
        <f t="array" aca="1" ref="C66" ca="1">MMULT($H43:$J47,_xlfn.ANCHORARRAY(C62))</f>
        <v>#NAME?</v>
      </c>
      <c r="D66" t="e" cm="1">
        <f t="array" aca="1" ref="D66" ca="1">MMULT($H43:$J47,_xlfn.ANCHORARRAY(D62))</f>
        <v>#NAME?</v>
      </c>
      <c r="E66" t="e" cm="1">
        <f t="array" aca="1" ref="E66" ca="1">MMULT($H43:$J47,_xlfn.ANCHORARRAY(E62))</f>
        <v>#NAME?</v>
      </c>
      <c r="F66" t="e" cm="1">
        <f t="array" aca="1" ref="F66" ca="1">MMULT($H43:$J47,_xlfn.ANCHORARRAY(F62))</f>
        <v>#NAME?</v>
      </c>
      <c r="G66" t="e" cm="1">
        <f t="array" aca="1" ref="G66" ca="1">MMULT($H43:$J47,_xlfn.ANCHORARRAY(G62))</f>
        <v>#NAME?</v>
      </c>
      <c r="H66" t="e" cm="1">
        <f t="array" aca="1" ref="H66" ca="1">MMULT($H43:$J47,_xlfn.ANCHORARRAY(H62))</f>
        <v>#NAME?</v>
      </c>
      <c r="I66" t="e" cm="1">
        <f t="array" aca="1" ref="I66" ca="1">MMULT($H43:$J47,_xlfn.ANCHORARRAY(I62))</f>
        <v>#NAME?</v>
      </c>
      <c r="J66" t="e" cm="1">
        <f t="array" aca="1" ref="J66" ca="1">MMULT($H43:$J47,_xlfn.ANCHORARRAY(J62))</f>
        <v>#NAME?</v>
      </c>
      <c r="L66" s="13" t="e" cm="1">
        <f t="array" aca="1" ref="L66" ca="1">MMULT(TRANSPOSE(_xlfn.ANCHORARRAY(P44)),_xlfn.ANCHORARRAY(P44))</f>
        <v>#NAME?</v>
      </c>
      <c r="M66" s="16"/>
      <c r="N66" s="16"/>
      <c r="O66" s="17"/>
      <c r="Q66" s="13"/>
      <c r="R66" s="16"/>
      <c r="S66" s="16"/>
      <c r="T66" s="17"/>
    </row>
    <row r="67" spans="1:20" x14ac:dyDescent="0.35">
      <c r="L67" s="14"/>
      <c r="O67" s="18"/>
      <c r="Q67" s="14"/>
      <c r="T67" s="18"/>
    </row>
    <row r="68" spans="1:20" x14ac:dyDescent="0.35">
      <c r="L68" s="14"/>
      <c r="O68" s="18"/>
      <c r="Q68" s="14"/>
      <c r="T68" s="18"/>
    </row>
    <row r="69" spans="1:20" x14ac:dyDescent="0.35">
      <c r="L69" s="15"/>
      <c r="M69" s="3"/>
      <c r="N69" s="3"/>
      <c r="O69" s="19"/>
      <c r="Q69" s="15"/>
      <c r="R69" s="3"/>
      <c r="S69" s="3"/>
      <c r="T69" s="19"/>
    </row>
    <row r="72" spans="1:20" x14ac:dyDescent="0.35">
      <c r="A72" t="s">
        <v>12</v>
      </c>
      <c r="G72" t="s">
        <v>13</v>
      </c>
    </row>
    <row r="73" spans="1:20" x14ac:dyDescent="0.35">
      <c r="B73" s="13" t="e" cm="1">
        <f t="array" aca="1" ref="B73:E77" ca="1">_xlfn.ANCHORARRAY(B43)-MMULT(_xlfn.ANCHORARRAY(J56),TRANSPOSE(_xlfn.ANCHORARRAY(M53)))</f>
        <v>#NAME?</v>
      </c>
      <c r="C73" s="16" t="e">
        <f ca="1"/>
        <v>#NAME?</v>
      </c>
      <c r="D73" s="16" t="e">
        <f ca="1"/>
        <v>#NAME?</v>
      </c>
      <c r="E73" s="17" t="e">
        <f ca="1"/>
        <v>#NAME?</v>
      </c>
      <c r="H73" s="13" t="e" cm="1">
        <f t="array" aca="1" ref="H73:J77" ca="1">_xlfn.ANCHORARRAY(H43)-M51*MMULT(_xlfn.ANCHORARRAY(J56),TRANSPOSE(_xlfn.ANCHORARRAY(J62)))</f>
        <v>#NAME?</v>
      </c>
      <c r="I73" s="16" t="e">
        <f ca="1"/>
        <v>#NAME?</v>
      </c>
      <c r="J73" s="17" t="e">
        <f ca="1"/>
        <v>#NAME?</v>
      </c>
      <c r="L73" t="s">
        <v>14</v>
      </c>
      <c r="P73" t="s">
        <v>25</v>
      </c>
    </row>
    <row r="74" spans="1:20" x14ac:dyDescent="0.35">
      <c r="B74" s="14" t="e">
        <f ca="1"/>
        <v>#NAME?</v>
      </c>
      <c r="C74" t="e">
        <f ca="1"/>
        <v>#NAME?</v>
      </c>
      <c r="D74" t="e">
        <f ca="1"/>
        <v>#NAME?</v>
      </c>
      <c r="E74" s="18" t="e">
        <f ca="1"/>
        <v>#NAME?</v>
      </c>
      <c r="H74" s="14" t="e">
        <f ca="1"/>
        <v>#NAME?</v>
      </c>
      <c r="I74" t="e">
        <f ca="1"/>
        <v>#NAME?</v>
      </c>
      <c r="J74" s="18" t="e">
        <f ca="1"/>
        <v>#NAME?</v>
      </c>
      <c r="L74" s="13" t="e" cm="1">
        <f t="array" aca="1" ref="L74" ca="1">MMULT(TRANSPOSE(B73:E77),H73:J77)</f>
        <v>#NAME?</v>
      </c>
      <c r="M74" s="16"/>
      <c r="N74" s="17"/>
      <c r="P74" s="13" t="e" cm="1">
        <f t="array" aca="1" ref="P74" ca="1">MMULT(TRANSPOSE(H73:J77),B73:E77)</f>
        <v>#NAME?</v>
      </c>
      <c r="Q74" s="16"/>
      <c r="R74" s="16"/>
      <c r="S74" s="17"/>
    </row>
    <row r="75" spans="1:20" x14ac:dyDescent="0.35">
      <c r="B75" s="14" t="e">
        <f ca="1"/>
        <v>#NAME?</v>
      </c>
      <c r="C75" t="e">
        <f ca="1"/>
        <v>#NAME?</v>
      </c>
      <c r="D75" t="e">
        <f ca="1"/>
        <v>#NAME?</v>
      </c>
      <c r="E75" s="18" t="e">
        <f ca="1"/>
        <v>#NAME?</v>
      </c>
      <c r="H75" s="14" t="e">
        <f ca="1"/>
        <v>#NAME?</v>
      </c>
      <c r="I75" t="e">
        <f ca="1"/>
        <v>#NAME?</v>
      </c>
      <c r="J75" s="18" t="e">
        <f ca="1"/>
        <v>#NAME?</v>
      </c>
      <c r="L75" s="14"/>
      <c r="N75" s="18"/>
      <c r="P75" s="14"/>
      <c r="S75" s="18"/>
    </row>
    <row r="76" spans="1:20" x14ac:dyDescent="0.35">
      <c r="B76" s="14" t="e">
        <f ca="1"/>
        <v>#NAME?</v>
      </c>
      <c r="C76" t="e">
        <f ca="1"/>
        <v>#NAME?</v>
      </c>
      <c r="D76" t="e">
        <f ca="1"/>
        <v>#NAME?</v>
      </c>
      <c r="E76" s="18" t="e">
        <f ca="1"/>
        <v>#NAME?</v>
      </c>
      <c r="H76" s="14" t="e">
        <f ca="1"/>
        <v>#NAME?</v>
      </c>
      <c r="I76" t="e">
        <f ca="1"/>
        <v>#NAME?</v>
      </c>
      <c r="J76" s="18" t="e">
        <f ca="1"/>
        <v>#NAME?</v>
      </c>
      <c r="L76" s="14"/>
      <c r="N76" s="18"/>
      <c r="P76" s="15"/>
      <c r="Q76" s="3"/>
      <c r="R76" s="3"/>
      <c r="S76" s="19"/>
    </row>
    <row r="77" spans="1:20" x14ac:dyDescent="0.35">
      <c r="B77" s="15" t="e">
        <f ca="1"/>
        <v>#NAME?</v>
      </c>
      <c r="C77" s="3" t="e">
        <f ca="1"/>
        <v>#NAME?</v>
      </c>
      <c r="D77" s="3" t="e">
        <f ca="1"/>
        <v>#NAME?</v>
      </c>
      <c r="E77" s="19" t="e">
        <f ca="1"/>
        <v>#NAME?</v>
      </c>
      <c r="H77" s="15" t="e">
        <f ca="1"/>
        <v>#NAME?</v>
      </c>
      <c r="I77" s="3" t="e">
        <f ca="1"/>
        <v>#NAME?</v>
      </c>
      <c r="J77" s="19" t="e">
        <f ca="1"/>
        <v>#NAME?</v>
      </c>
      <c r="L77" s="15"/>
      <c r="M77" s="3"/>
      <c r="N77" s="19"/>
    </row>
    <row r="79" spans="1:20" x14ac:dyDescent="0.35">
      <c r="A79" s="4" t="s">
        <v>27</v>
      </c>
    </row>
    <row r="81" spans="2:20" x14ac:dyDescent="0.35">
      <c r="B81" t="s">
        <v>17</v>
      </c>
      <c r="C81" t="e" cm="1">
        <f t="array" aca="1" ref="C81" ca="1">NORM(MMULT(TRANSPOSE($B73:$E77),H73:H77))</f>
        <v>#NAME?</v>
      </c>
      <c r="D81" t="e" cm="1">
        <f t="array" aca="1" ref="D81" ca="1">NORM(MMULT(TRANSPOSE($B73:$E77),C96:C100))</f>
        <v>#NAME?</v>
      </c>
      <c r="E81" t="e" cm="1">
        <f t="array" aca="1" ref="E81" ca="1">NORM(MMULT(TRANSPOSE($B73:$E77),D96:D100))</f>
        <v>#NAME?</v>
      </c>
      <c r="F81" t="e" cm="1">
        <f t="array" aca="1" ref="F81" ca="1">NORM(MMULT(TRANSPOSE($B73:$E77),E96:E100))</f>
        <v>#NAME?</v>
      </c>
      <c r="G81" t="e" cm="1">
        <f t="array" aca="1" ref="G81" ca="1">NORM(MMULT(TRANSPOSE($B73:$E77),F96:F100))</f>
        <v>#NAME?</v>
      </c>
      <c r="H81" t="e" cm="1">
        <f t="array" aca="1" ref="H81" ca="1">NORM(MMULT(TRANSPOSE($B73:$E77),G96:G100))</f>
        <v>#NAME?</v>
      </c>
      <c r="I81" t="e" cm="1">
        <f t="array" aca="1" ref="I81" ca="1">NORM(MMULT(TRANSPOSE($B73:$E77),H96:H100))</f>
        <v>#NAME?</v>
      </c>
      <c r="J81" t="e" cm="1">
        <f t="array" aca="1" ref="J81" ca="1">NORM(MMULT(TRANSPOSE($B73:$E77),I96:I100))</f>
        <v>#NAME?</v>
      </c>
      <c r="L81" t="s">
        <v>18</v>
      </c>
      <c r="M81" s="25" t="e" cm="1">
        <f t="array" aca="1" ref="M81" ca="1">MMULT(TRANSPOSE(_xlfn.ANCHORARRAY(J86)),_xlfn.ANCHORARRAY(J96))</f>
        <v>#NAME?</v>
      </c>
    </row>
    <row r="83" spans="2:20" x14ac:dyDescent="0.35">
      <c r="L83" t="s">
        <v>19</v>
      </c>
      <c r="M83" s="21" t="e" cm="1">
        <f t="array" aca="1" ref="M83" ca="1">MMULT(TRANSPOSE(_xlfn.ANCHORARRAY($B73)),_xlfn.ANCHORARRAY(J86))</f>
        <v>#NAME?</v>
      </c>
    </row>
    <row r="84" spans="2:20" x14ac:dyDescent="0.35">
      <c r="M84" s="22"/>
    </row>
    <row r="85" spans="2:20" x14ac:dyDescent="0.35">
      <c r="M85" s="22"/>
    </row>
    <row r="86" spans="2:20" x14ac:dyDescent="0.35">
      <c r="B86" t="s">
        <v>20</v>
      </c>
      <c r="C86" t="e" cm="1">
        <f t="array" aca="1" ref="C86" ca="1">NORM(MMULT($B73:$E77,_xlfn.ANCHORARRAY(C81)))</f>
        <v>#NAME?</v>
      </c>
      <c r="D86" s="24" t="e" cm="1">
        <f t="array" aca="1" ref="D86" ca="1">NORM(MMULT($B73:$E77,_xlfn.ANCHORARRAY(D81)))</f>
        <v>#NAME?</v>
      </c>
      <c r="E86" t="e" cm="1">
        <f t="array" aca="1" ref="E86" ca="1">NORM(MMULT($B73:$E77,_xlfn.ANCHORARRAY(E81)))</f>
        <v>#NAME?</v>
      </c>
      <c r="F86" t="e" cm="1">
        <f t="array" aca="1" ref="F86" ca="1">NORM(MMULT($B73:$E77,_xlfn.ANCHORARRAY(F81)))</f>
        <v>#NAME?</v>
      </c>
      <c r="G86" t="e" cm="1">
        <f t="array" aca="1" ref="G86" ca="1">NORM(MMULT($B73:$E77,_xlfn.ANCHORARRAY(G81)))</f>
        <v>#NAME?</v>
      </c>
      <c r="H86" t="e" cm="1">
        <f t="array" aca="1" ref="H86" ca="1">NORM(MMULT($B73:$E77,_xlfn.ANCHORARRAY(H81)))</f>
        <v>#NAME?</v>
      </c>
      <c r="I86" t="e" cm="1">
        <f t="array" aca="1" ref="I86" ca="1">NORM(MMULT($B73:$E77,_xlfn.ANCHORARRAY(I81)))</f>
        <v>#NAME?</v>
      </c>
      <c r="J86" t="e" cm="1">
        <f t="array" aca="1" ref="J86" ca="1">NORM(MMULT($B73:$E77,_xlfn.ANCHORARRAY(J81)))</f>
        <v>#NAME?</v>
      </c>
      <c r="M86" s="23"/>
    </row>
    <row r="87" spans="2:20" x14ac:dyDescent="0.35">
      <c r="D87" s="24"/>
    </row>
    <row r="88" spans="2:20" x14ac:dyDescent="0.35">
      <c r="D88" s="24"/>
      <c r="L88" t="s">
        <v>21</v>
      </c>
      <c r="P88" t="e" cm="1">
        <f t="array" aca="1" ref="P88" ca="1">eigVECTSym(_xlfn.ANCHORARRAY(L89))</f>
        <v>#NAME?</v>
      </c>
    </row>
    <row r="89" spans="2:20" x14ac:dyDescent="0.35">
      <c r="D89" s="24"/>
      <c r="L89" s="13" t="e" cm="1">
        <f t="array" aca="1" ref="L89" ca="1">MMULT(TRANSPOSE(_xlfn.ANCHORARRAY(L74)),_xlfn.ANCHORARRAY(L74))</f>
        <v>#NAME?</v>
      </c>
      <c r="M89" s="16"/>
      <c r="N89" s="17"/>
      <c r="P89" s="13"/>
      <c r="Q89" s="16"/>
      <c r="R89" s="17"/>
    </row>
    <row r="90" spans="2:20" x14ac:dyDescent="0.35">
      <c r="D90" s="24"/>
      <c r="L90" s="14"/>
      <c r="N90" s="18"/>
      <c r="P90" s="14"/>
      <c r="R90" s="18"/>
    </row>
    <row r="91" spans="2:20" x14ac:dyDescent="0.35">
      <c r="L91" s="15"/>
      <c r="M91" s="3"/>
      <c r="N91" s="19"/>
      <c r="P91" s="15"/>
      <c r="Q91" s="3"/>
      <c r="R91" s="19"/>
    </row>
    <row r="92" spans="2:20" x14ac:dyDescent="0.35">
      <c r="B92" t="s">
        <v>22</v>
      </c>
      <c r="C92" t="e" cm="1">
        <f t="array" aca="1" ref="C92" ca="1">NORM(MMULT(TRANSPOSE($H73:$J77),_xlfn.ANCHORARRAY(C86)))</f>
        <v>#NAME?</v>
      </c>
      <c r="D92" t="e" cm="1">
        <f t="array" aca="1" ref="D92" ca="1">NORM(MMULT(TRANSPOSE($H73:$J77),_xlfn.ANCHORARRAY(D86)))</f>
        <v>#NAME?</v>
      </c>
      <c r="E92" t="e" cm="1">
        <f t="array" aca="1" ref="E92" ca="1">NORM(MMULT(TRANSPOSE($H73:$J77),_xlfn.ANCHORARRAY(E86)))</f>
        <v>#NAME?</v>
      </c>
      <c r="F92" t="e" cm="1">
        <f t="array" aca="1" ref="F92" ca="1">NORM(MMULT(TRANSPOSE($H73:$J77),_xlfn.ANCHORARRAY(F86)))</f>
        <v>#NAME?</v>
      </c>
      <c r="G92" t="e" cm="1">
        <f t="array" aca="1" ref="G92" ca="1">NORM(MMULT(TRANSPOSE($H73:$J77),_xlfn.ANCHORARRAY(G86)))</f>
        <v>#NAME?</v>
      </c>
      <c r="H92" t="e" cm="1">
        <f t="array" aca="1" ref="H92" ca="1">NORM(MMULT(TRANSPOSE($H73:$J77),_xlfn.ANCHORARRAY(H86)))</f>
        <v>#NAME?</v>
      </c>
      <c r="I92" t="e" cm="1">
        <f t="array" aca="1" ref="I92" ca="1">NORM(MMULT(TRANSPOSE($H73:$J77),_xlfn.ANCHORARRAY(I86)))</f>
        <v>#NAME?</v>
      </c>
      <c r="J92" t="e" cm="1">
        <f t="array" aca="1" ref="J92" ca="1">NORM(MMULT(TRANSPOSE($H73:$J77),_xlfn.ANCHORARRAY(J86)))</f>
        <v>#NAME?</v>
      </c>
    </row>
    <row r="95" spans="2:20" x14ac:dyDescent="0.35">
      <c r="L95" t="s">
        <v>23</v>
      </c>
      <c r="Q95" t="e" cm="1">
        <f t="array" aca="1" ref="Q95" ca="1">eigVECTSym(_xlfn.ANCHORARRAY(L96))</f>
        <v>#NAME?</v>
      </c>
    </row>
    <row r="96" spans="2:20" x14ac:dyDescent="0.35">
      <c r="B96" t="s">
        <v>24</v>
      </c>
      <c r="C96" t="e" cm="1">
        <f t="array" aca="1" ref="C96" ca="1">MMULT($H73:$J77,_xlfn.ANCHORARRAY(C92))</f>
        <v>#NAME?</v>
      </c>
      <c r="D96" t="e" cm="1">
        <f t="array" aca="1" ref="D96" ca="1">MMULT($H73:$J77,_xlfn.ANCHORARRAY(D92))</f>
        <v>#NAME?</v>
      </c>
      <c r="E96" t="e" cm="1">
        <f t="array" aca="1" ref="E96" ca="1">MMULT($H73:$J77,_xlfn.ANCHORARRAY(E92))</f>
        <v>#NAME?</v>
      </c>
      <c r="F96" t="e" cm="1">
        <f t="array" aca="1" ref="F96" ca="1">MMULT($H73:$J77,_xlfn.ANCHORARRAY(F92))</f>
        <v>#NAME?</v>
      </c>
      <c r="G96" t="e" cm="1">
        <f t="array" aca="1" ref="G96" ca="1">MMULT($H73:$J77,_xlfn.ANCHORARRAY(G92))</f>
        <v>#NAME?</v>
      </c>
      <c r="H96" t="e" cm="1">
        <f t="array" aca="1" ref="H96" ca="1">MMULT($H73:$J77,_xlfn.ANCHORARRAY(H92))</f>
        <v>#NAME?</v>
      </c>
      <c r="I96" t="e" cm="1">
        <f t="array" aca="1" ref="I96" ca="1">MMULT($H73:$J77,_xlfn.ANCHORARRAY(I92))</f>
        <v>#NAME?</v>
      </c>
      <c r="J96" t="e" cm="1">
        <f t="array" aca="1" ref="J96" ca="1">MMULT($H73:$J77,_xlfn.ANCHORARRAY(J92))</f>
        <v>#NAME?</v>
      </c>
      <c r="L96" s="13" t="e" cm="1">
        <f t="array" aca="1" ref="L96" ca="1">MMULT(TRANSPOSE(_xlfn.ANCHORARRAY(P74)),_xlfn.ANCHORARRAY(P74))</f>
        <v>#NAME?</v>
      </c>
      <c r="M96" s="16"/>
      <c r="N96" s="16"/>
      <c r="O96" s="17"/>
      <c r="Q96" s="13"/>
      <c r="R96" s="16"/>
      <c r="S96" s="16"/>
      <c r="T96" s="17"/>
    </row>
    <row r="97" spans="1:24" x14ac:dyDescent="0.35">
      <c r="L97" s="14"/>
      <c r="O97" s="18"/>
      <c r="Q97" s="14"/>
      <c r="T97" s="18"/>
    </row>
    <row r="98" spans="1:24" x14ac:dyDescent="0.35">
      <c r="L98" s="14"/>
      <c r="O98" s="18"/>
      <c r="Q98" s="14"/>
      <c r="T98" s="18"/>
    </row>
    <row r="99" spans="1:24" x14ac:dyDescent="0.35">
      <c r="L99" s="15"/>
      <c r="M99" s="3"/>
      <c r="N99" s="3"/>
      <c r="O99" s="19"/>
      <c r="Q99" s="15"/>
      <c r="R99" s="3"/>
      <c r="S99" s="3"/>
      <c r="T99" s="19"/>
    </row>
    <row r="102" spans="1:24" x14ac:dyDescent="0.35">
      <c r="A102" t="s">
        <v>12</v>
      </c>
      <c r="G102" t="s">
        <v>13</v>
      </c>
    </row>
    <row r="103" spans="1:24" x14ac:dyDescent="0.35">
      <c r="B103" s="13" t="e" cm="1">
        <f t="array" aca="1" ref="B103:E107" ca="1">_xlfn.ANCHORARRAY(B73)-MMULT(_xlfn.ANCHORARRAY(J86),TRANSPOSE(_xlfn.ANCHORARRAY(M83)))</f>
        <v>#NAME?</v>
      </c>
      <c r="C103" s="16" t="e">
        <f ca="1"/>
        <v>#NAME?</v>
      </c>
      <c r="D103" s="16" t="e">
        <f ca="1"/>
        <v>#NAME?</v>
      </c>
      <c r="E103" s="17" t="e">
        <f ca="1"/>
        <v>#NAME?</v>
      </c>
      <c r="H103" s="13" t="e" cm="1">
        <f t="array" aca="1" ref="H103:J107" ca="1">_xlfn.ANCHORARRAY(H73)-M81*MMULT(_xlfn.ANCHORARRAY(J86),TRANSPOSE(_xlfn.ANCHORARRAY(J92)))</f>
        <v>#NAME?</v>
      </c>
      <c r="I103" s="16" t="e">
        <f ca="1"/>
        <v>#NAME?</v>
      </c>
      <c r="J103" s="17" t="e">
        <f ca="1"/>
        <v>#NAME?</v>
      </c>
    </row>
    <row r="104" spans="1:24" x14ac:dyDescent="0.35">
      <c r="B104" s="14" t="e">
        <f ca="1"/>
        <v>#NAME?</v>
      </c>
      <c r="C104" t="e">
        <f ca="1"/>
        <v>#NAME?</v>
      </c>
      <c r="D104" t="e">
        <f ca="1"/>
        <v>#NAME?</v>
      </c>
      <c r="E104" s="18" t="e">
        <f ca="1"/>
        <v>#NAME?</v>
      </c>
      <c r="H104" s="14" t="e">
        <f ca="1"/>
        <v>#NAME?</v>
      </c>
      <c r="I104" t="e">
        <f ca="1"/>
        <v>#NAME?</v>
      </c>
      <c r="J104" s="18" t="e">
        <f ca="1"/>
        <v>#NAME?</v>
      </c>
    </row>
    <row r="105" spans="1:24" x14ac:dyDescent="0.35">
      <c r="B105" s="14" t="e">
        <f ca="1"/>
        <v>#NAME?</v>
      </c>
      <c r="C105" t="e">
        <f ca="1"/>
        <v>#NAME?</v>
      </c>
      <c r="D105" t="e">
        <f ca="1"/>
        <v>#NAME?</v>
      </c>
      <c r="E105" s="18" t="e">
        <f ca="1"/>
        <v>#NAME?</v>
      </c>
      <c r="H105" s="14" t="e">
        <f ca="1"/>
        <v>#NAME?</v>
      </c>
      <c r="I105" t="e">
        <f ca="1"/>
        <v>#NAME?</v>
      </c>
      <c r="J105" s="18" t="e">
        <f ca="1"/>
        <v>#NAME?</v>
      </c>
    </row>
    <row r="106" spans="1:24" x14ac:dyDescent="0.35">
      <c r="B106" s="14" t="e">
        <f ca="1"/>
        <v>#NAME?</v>
      </c>
      <c r="C106" t="e">
        <f ca="1"/>
        <v>#NAME?</v>
      </c>
      <c r="D106" t="e">
        <f ca="1"/>
        <v>#NAME?</v>
      </c>
      <c r="E106" s="18" t="e">
        <f ca="1"/>
        <v>#NAME?</v>
      </c>
      <c r="H106" s="14" t="e">
        <f ca="1"/>
        <v>#NAME?</v>
      </c>
      <c r="I106" t="e">
        <f ca="1"/>
        <v>#NAME?</v>
      </c>
      <c r="J106" s="18" t="e">
        <f ca="1"/>
        <v>#NAME?</v>
      </c>
    </row>
    <row r="107" spans="1:24" x14ac:dyDescent="0.35">
      <c r="B107" s="15" t="e">
        <f ca="1"/>
        <v>#NAME?</v>
      </c>
      <c r="C107" s="3" t="e">
        <f ca="1"/>
        <v>#NAME?</v>
      </c>
      <c r="D107" s="3" t="e">
        <f ca="1"/>
        <v>#NAME?</v>
      </c>
      <c r="E107" s="19" t="e">
        <f ca="1"/>
        <v>#NAME?</v>
      </c>
      <c r="H107" s="15" t="e">
        <f ca="1"/>
        <v>#NAME?</v>
      </c>
      <c r="I107" s="3" t="e">
        <f ca="1"/>
        <v>#NAME?</v>
      </c>
      <c r="J107" s="19" t="e">
        <f ca="1"/>
        <v>#NAME?</v>
      </c>
    </row>
    <row r="109" spans="1:24" x14ac:dyDescent="0.35">
      <c r="A109" s="4" t="s">
        <v>28</v>
      </c>
    </row>
    <row r="111" spans="1:24" x14ac:dyDescent="0.35">
      <c r="B111" t="s">
        <v>29</v>
      </c>
      <c r="F111" t="s">
        <v>30</v>
      </c>
      <c r="Q111" t="s">
        <v>31</v>
      </c>
      <c r="V111" t="s">
        <v>32</v>
      </c>
    </row>
    <row r="112" spans="1:24" x14ac:dyDescent="0.35">
      <c r="B112" s="13" t="e" cm="1">
        <f t="array" aca="1" ref="B112" ca="1">_xlfn.ANCHORARRAY(I26)</f>
        <v>#NAME?</v>
      </c>
      <c r="C112" s="16" t="e" cm="1">
        <f t="array" aca="1" ref="C112" ca="1">_xlfn.ANCHORARRAY(I56)</f>
        <v>#NAME?</v>
      </c>
      <c r="D112" s="17" t="e" cm="1">
        <f t="array" aca="1" ref="D112" ca="1">_xlfn.ANCHORARRAY(I86)</f>
        <v>#NAME?</v>
      </c>
      <c r="F112" s="13" t="e" cm="1">
        <f t="array" aca="1" ref="F112" ca="1">_xlfn.ANCHORARRAY(I36)</f>
        <v>#NAME?</v>
      </c>
      <c r="G112" s="16" t="e" cm="1">
        <f t="array" aca="1" ref="G112" ca="1">_xlfn.ANCHORARRAY(I66)</f>
        <v>#NAME?</v>
      </c>
      <c r="H112" s="17" t="e" cm="1">
        <f t="array" aca="1" ref="H112" ca="1">_xlfn.ANCHORARRAY(I96)</f>
        <v>#NAME?</v>
      </c>
      <c r="K112" t="s">
        <v>33</v>
      </c>
      <c r="L112" s="25" t="e">
        <f ca="1">SUMSQ(B13:E17)</f>
        <v>#NAME?</v>
      </c>
      <c r="Q112" s="13" t="e" cm="1">
        <f t="array" aca="1" ref="Q112" ca="1">MMULT(B13:E17,F119:F122)</f>
        <v>#NAME?</v>
      </c>
      <c r="R112" s="16" t="e" cm="1">
        <f t="array" aca="1" ref="R112" ca="1">MMULT(B43:E47,G119:G122)</f>
        <v>#NAME?</v>
      </c>
      <c r="S112" s="17" t="e" cm="1">
        <f t="array" aca="1" ref="S112" ca="1">MMULT(B73:E77,H119:H122)</f>
        <v>#NAME?</v>
      </c>
      <c r="V112" s="13" t="e" cm="1">
        <f t="array" aca="1" ref="V112" ca="1">MMULT(TRANSPOSE(B13:E17),_xlfn.ANCHORARRAY(B112))</f>
        <v>#NAME?</v>
      </c>
      <c r="W112" s="16" t="e" cm="1">
        <f t="array" aca="1" ref="W112" ca="1">MMULT(TRANSPOSE(B43:E47),_xlfn.ANCHORARRAY(C112))</f>
        <v>#NAME?</v>
      </c>
      <c r="X112" s="17" t="e" cm="1">
        <f t="array" aca="1" ref="X112" ca="1">MMULT(TRANSPOSE(B73:E77),_xlfn.ANCHORARRAY(D112))</f>
        <v>#NAME?</v>
      </c>
    </row>
    <row r="113" spans="2:24" x14ac:dyDescent="0.35">
      <c r="B113" s="14"/>
      <c r="D113" s="18"/>
      <c r="F113" s="14"/>
      <c r="H113" s="18"/>
      <c r="Q113" s="14"/>
      <c r="S113" s="18"/>
      <c r="V113" s="14"/>
      <c r="X113" s="18"/>
    </row>
    <row r="114" spans="2:24" x14ac:dyDescent="0.35">
      <c r="B114" s="14"/>
      <c r="D114" s="18"/>
      <c r="F114" s="14"/>
      <c r="H114" s="18"/>
      <c r="K114">
        <v>1</v>
      </c>
      <c r="L114">
        <v>2</v>
      </c>
      <c r="M114">
        <v>3</v>
      </c>
      <c r="N114" s="2" t="s">
        <v>34</v>
      </c>
      <c r="Q114" s="14"/>
      <c r="S114" s="18"/>
      <c r="V114" s="14"/>
      <c r="X114" s="18"/>
    </row>
    <row r="115" spans="2:24" x14ac:dyDescent="0.35">
      <c r="B115" s="14"/>
      <c r="D115" s="18"/>
      <c r="F115" s="14"/>
      <c r="H115" s="18"/>
      <c r="K115" s="13" t="e">
        <f ca="1">SUMSQ(_xlfn.ANCHORARRAY(B125))</f>
        <v>#NAME?</v>
      </c>
      <c r="L115" s="16" t="e">
        <f ca="1">SUMSQ(_xlfn.ANCHORARRAY(C125))</f>
        <v>#NAME?</v>
      </c>
      <c r="M115" s="17" t="e">
        <f ca="1">SUMSQ(_xlfn.ANCHORARRAY(D125))</f>
        <v>#NAME?</v>
      </c>
      <c r="N115" t="e">
        <f ca="1">SUM(K115:M115)</f>
        <v>#NAME?</v>
      </c>
      <c r="Q115" s="14"/>
      <c r="S115" s="18"/>
      <c r="V115" s="15"/>
      <c r="W115" s="3"/>
      <c r="X115" s="19"/>
    </row>
    <row r="116" spans="2:24" x14ac:dyDescent="0.35">
      <c r="B116" s="15"/>
      <c r="C116" s="3"/>
      <c r="D116" s="19"/>
      <c r="F116" s="15"/>
      <c r="G116" s="3"/>
      <c r="H116" s="19"/>
      <c r="K116" s="26" t="e">
        <f ca="1">K115/$L112</f>
        <v>#NAME?</v>
      </c>
      <c r="L116" s="27" t="e">
        <f ca="1">L115/$L112</f>
        <v>#NAME?</v>
      </c>
      <c r="M116" s="28" t="e">
        <f ca="1">M115/$L112</f>
        <v>#NAME?</v>
      </c>
      <c r="N116" s="29" t="e">
        <f ca="1">SUM(K116:M116)</f>
        <v>#NAME?</v>
      </c>
      <c r="Q116" s="15"/>
      <c r="R116" s="3"/>
      <c r="S116" s="19"/>
      <c r="U116" t="s">
        <v>35</v>
      </c>
      <c r="V116" s="30" t="e">
        <f ca="1">SUMSQ(_xlfn.ANCHORARRAY(V112))</f>
        <v>#NAME?</v>
      </c>
      <c r="W116" s="30" t="e">
        <f t="shared" ref="W116:X116" ca="1" si="0">SUMSQ(_xlfn.ANCHORARRAY(W112))</f>
        <v>#NAME?</v>
      </c>
      <c r="X116" s="30" t="e">
        <f t="shared" ca="1" si="0"/>
        <v>#NAME?</v>
      </c>
    </row>
    <row r="117" spans="2:24" x14ac:dyDescent="0.35">
      <c r="P117" t="s">
        <v>35</v>
      </c>
      <c r="Q117" t="e">
        <f ca="1">SUMSQ(Q112:Q116)</f>
        <v>#NAME?</v>
      </c>
      <c r="R117" t="e">
        <f t="shared" ref="R117:S117" ca="1" si="1">SUMSQ(R112:R116)</f>
        <v>#NAME?</v>
      </c>
      <c r="S117" t="e">
        <f t="shared" ca="1" si="1"/>
        <v>#NAME?</v>
      </c>
    </row>
    <row r="118" spans="2:24" x14ac:dyDescent="0.35">
      <c r="B118" t="s">
        <v>36</v>
      </c>
      <c r="F118" t="s">
        <v>37</v>
      </c>
      <c r="K118" t="s">
        <v>38</v>
      </c>
      <c r="L118" s="25" t="e">
        <f ca="1">SUMSQ(H13:J17)</f>
        <v>#NAME?</v>
      </c>
      <c r="P118" t="s">
        <v>39</v>
      </c>
      <c r="Q118" t="e">
        <f ca="1">P28</f>
        <v>#NAME?</v>
      </c>
      <c r="R118" t="e">
        <f ca="1">P58</f>
        <v>#NAME?</v>
      </c>
      <c r="S118" t="e">
        <f ca="1">P88</f>
        <v>#NAME?</v>
      </c>
    </row>
    <row r="119" spans="2:24" x14ac:dyDescent="0.35">
      <c r="B119" s="13" t="e" cm="1">
        <f t="array" aca="1" ref="B119" ca="1">_xlfn.ANCHORARRAY(I32)</f>
        <v>#NAME?</v>
      </c>
      <c r="C119" s="16" t="e" cm="1">
        <f t="array" aca="1" ref="C119" ca="1">_xlfn.ANCHORARRAY(I62)</f>
        <v>#NAME?</v>
      </c>
      <c r="D119" s="17" t="e" cm="1">
        <f t="array" aca="1" ref="D119" ca="1">_xlfn.ANCHORARRAY(I92)</f>
        <v>#NAME?</v>
      </c>
      <c r="F119" s="13" t="e" cm="1">
        <f t="array" aca="1" ref="F119" ca="1">_xlfn.ANCHORARRAY(I21)</f>
        <v>#NAME?</v>
      </c>
      <c r="G119" s="16" t="e" cm="1">
        <f t="array" aca="1" ref="G119" ca="1">_xlfn.ANCHORARRAY(I51)</f>
        <v>#NAME?</v>
      </c>
      <c r="H119" s="17" t="e" cm="1">
        <f t="array" aca="1" ref="H119" ca="1">_xlfn.ANCHORARRAY(I81)</f>
        <v>#NAME?</v>
      </c>
      <c r="P119" t="s">
        <v>40</v>
      </c>
      <c r="Q119" s="3" t="e">
        <f ca="1">Q118/Q117</f>
        <v>#NAME?</v>
      </c>
      <c r="R119" s="3" t="e">
        <f ca="1">R118/R117</f>
        <v>#NAME?</v>
      </c>
      <c r="S119" s="3" t="e">
        <f ca="1">S118/S117</f>
        <v>#NAME?</v>
      </c>
    </row>
    <row r="120" spans="2:24" x14ac:dyDescent="0.35">
      <c r="B120" s="14"/>
      <c r="D120" s="18"/>
      <c r="F120" s="14"/>
      <c r="H120" s="18"/>
      <c r="K120">
        <v>1</v>
      </c>
      <c r="L120">
        <v>2</v>
      </c>
      <c r="M120">
        <v>3</v>
      </c>
      <c r="N120" s="2" t="s">
        <v>34</v>
      </c>
    </row>
    <row r="121" spans="2:24" x14ac:dyDescent="0.35">
      <c r="B121" s="15"/>
      <c r="C121" s="3"/>
      <c r="D121" s="19"/>
      <c r="F121" s="14"/>
      <c r="H121" s="18"/>
      <c r="K121" s="13" t="e">
        <f ca="1">F130^2</f>
        <v>#NAME?</v>
      </c>
      <c r="L121" s="16" t="e">
        <f ca="1">G130^2</f>
        <v>#NAME?</v>
      </c>
      <c r="M121" s="17" t="e">
        <f ca="1">H130^2</f>
        <v>#NAME?</v>
      </c>
      <c r="N121" t="e">
        <f ca="1">SUM(K121:M121)</f>
        <v>#NAME?</v>
      </c>
    </row>
    <row r="122" spans="2:24" x14ac:dyDescent="0.35">
      <c r="F122" s="15"/>
      <c r="G122" s="3"/>
      <c r="H122" s="19"/>
      <c r="K122" s="26" t="e">
        <f ca="1">K121/$L118</f>
        <v>#NAME?</v>
      </c>
      <c r="L122" s="27" t="e">
        <f ca="1">L121/$L118</f>
        <v>#NAME?</v>
      </c>
      <c r="M122" s="28" t="e">
        <f ca="1">M121/$L118</f>
        <v>#NAME?</v>
      </c>
      <c r="N122" s="29" t="e">
        <f ca="1">SUM(K122:M122)</f>
        <v>#NAME?</v>
      </c>
    </row>
    <row r="124" spans="2:24" x14ac:dyDescent="0.35">
      <c r="B124" t="s">
        <v>41</v>
      </c>
      <c r="F124" t="s">
        <v>42</v>
      </c>
    </row>
    <row r="125" spans="2:24" x14ac:dyDescent="0.35">
      <c r="B125" s="13" t="e" cm="1">
        <f t="array" aca="1" ref="B125" ca="1">_xlfn.ANCHORARRAY(M23)</f>
        <v>#NAME?</v>
      </c>
      <c r="C125" s="16" t="e" cm="1">
        <f t="array" aca="1" ref="C125" ca="1">_xlfn.ANCHORARRAY(M53)</f>
        <v>#NAME?</v>
      </c>
      <c r="D125" s="17" t="e" cm="1">
        <f t="array" aca="1" ref="D125" ca="1">_xlfn.ANCHORARRAY(M83)</f>
        <v>#NAME?</v>
      </c>
      <c r="F125" s="13" t="e" cm="1">
        <f t="array" aca="1" ref="F125" ca="1">DIAGONAL(F130:H130)</f>
        <v>#NAME?</v>
      </c>
      <c r="G125" s="16"/>
      <c r="H125" s="17"/>
    </row>
    <row r="126" spans="2:24" x14ac:dyDescent="0.35">
      <c r="B126" s="14"/>
      <c r="D126" s="18"/>
      <c r="F126" s="14"/>
      <c r="H126" s="18"/>
    </row>
    <row r="127" spans="2:24" x14ac:dyDescent="0.35">
      <c r="B127" s="14"/>
      <c r="D127" s="18"/>
      <c r="F127" s="15"/>
      <c r="G127" s="3"/>
      <c r="H127" s="19"/>
    </row>
    <row r="128" spans="2:24" x14ac:dyDescent="0.35">
      <c r="B128" s="15"/>
      <c r="C128" s="3"/>
      <c r="D128" s="19"/>
    </row>
    <row r="129" spans="2:37" x14ac:dyDescent="0.35">
      <c r="F129" t="s">
        <v>18</v>
      </c>
    </row>
    <row r="130" spans="2:37" x14ac:dyDescent="0.35">
      <c r="F130" s="31" t="e">
        <f ca="1">M21</f>
        <v>#NAME?</v>
      </c>
      <c r="G130" s="30" t="e">
        <f ca="1">M51</f>
        <v>#NAME?</v>
      </c>
      <c r="H130" s="32" t="e">
        <f ca="1">M81</f>
        <v>#NAME?</v>
      </c>
    </row>
    <row r="131" spans="2:37" x14ac:dyDescent="0.35">
      <c r="U131" s="2" t="s">
        <v>7</v>
      </c>
      <c r="V131" s="2" t="s">
        <v>8</v>
      </c>
      <c r="W131" s="2" t="s">
        <v>9</v>
      </c>
      <c r="AD131" t="e" cm="1">
        <f t="array" aca="1" ref="AD131" ca="1">PLSRegCoeff(B152:E157,H152:J157,3,TRUE)</f>
        <v>#NAME?</v>
      </c>
    </row>
    <row r="132" spans="2:37" x14ac:dyDescent="0.35">
      <c r="B132" t="s">
        <v>43</v>
      </c>
      <c r="G132" t="s">
        <v>44</v>
      </c>
      <c r="K132" t="s">
        <v>45</v>
      </c>
      <c r="P132" s="2" t="s">
        <v>7</v>
      </c>
      <c r="Q132" s="2" t="s">
        <v>8</v>
      </c>
      <c r="R132" s="2" t="s">
        <v>9</v>
      </c>
      <c r="T132" s="33" t="s">
        <v>46</v>
      </c>
      <c r="U132" s="13" t="e" cm="1">
        <f t="array" aca="1" ref="U132:W132" ca="1">H158:J158-MMULT(B158:E158,U133:W136)</f>
        <v>#NAME?</v>
      </c>
      <c r="V132" s="16" t="e">
        <f ca="1"/>
        <v>#NAME?</v>
      </c>
      <c r="W132" s="17" t="e">
        <f ca="1"/>
        <v>#NAME?</v>
      </c>
      <c r="Y132" t="e" cm="1">
        <f t="array" aca="1" ref="Y132" ca="1">PLSRegCoeff(B152:E157,H152:J157,3,TRUE,FALSE)</f>
        <v>#NAME?</v>
      </c>
      <c r="AE132" s="13"/>
      <c r="AF132" s="16"/>
      <c r="AG132" s="17"/>
    </row>
    <row r="133" spans="2:37" x14ac:dyDescent="0.35">
      <c r="B133" s="13" t="e" cm="1">
        <f t="array" aca="1" ref="B133" ca="1">MMULT(B112:D116,TRANSPOSE(B125:D128))</f>
        <v>#NAME?</v>
      </c>
      <c r="C133" s="16"/>
      <c r="D133" s="16"/>
      <c r="E133" s="17"/>
      <c r="G133" s="13" t="e" cm="1">
        <f t="array" aca="1" ref="G133" ca="1">MMULT(B112:D116,MMULT(_xlfn.ANCHORARRAY(F125),TRANSPOSE(B119:D121)))</f>
        <v>#NAME?</v>
      </c>
      <c r="H133" s="16"/>
      <c r="I133" s="17"/>
      <c r="K133" s="13" t="e" cm="1">
        <f t="array" aca="1" ref="K133" ca="1">PseudoInv(TRANSPOSE(B125:D128))</f>
        <v>#NAME?</v>
      </c>
      <c r="L133" s="16"/>
      <c r="M133" s="17"/>
      <c r="O133" t="s">
        <v>3</v>
      </c>
      <c r="P133" s="13" t="e" cm="1">
        <f t="array" aca="1" ref="P133" ca="1">MMULT(_xlfn.ANCHORARRAY(K133),MMULT(_xlfn.ANCHORARRAY(F125),TRANSPOSE(B119:D121)))</f>
        <v>#NAME?</v>
      </c>
      <c r="Q133" s="16"/>
      <c r="R133" s="17"/>
      <c r="T133" t="s">
        <v>3</v>
      </c>
      <c r="U133" s="14" t="e" cm="1">
        <f t="array" aca="1" ref="U133:W136" ca="1">H159:J159*P133:R136/TRANSPOSE(B159:E159)</f>
        <v>#NAME?</v>
      </c>
      <c r="V133">
        <f ca="1"/>
        <v>0</v>
      </c>
      <c r="W133" s="18">
        <f ca="1"/>
        <v>0</v>
      </c>
      <c r="Z133" s="13"/>
      <c r="AA133" s="16"/>
      <c r="AB133" s="17"/>
      <c r="AE133" s="14"/>
      <c r="AG133" s="18"/>
    </row>
    <row r="134" spans="2:37" x14ac:dyDescent="0.35">
      <c r="B134" s="14"/>
      <c r="E134" s="18"/>
      <c r="G134" s="14"/>
      <c r="I134" s="18"/>
      <c r="K134" s="14"/>
      <c r="M134" s="18"/>
      <c r="O134" t="s">
        <v>4</v>
      </c>
      <c r="P134" s="14"/>
      <c r="R134" s="18"/>
      <c r="T134" t="s">
        <v>4</v>
      </c>
      <c r="U134" s="14">
        <f ca="1"/>
        <v>0</v>
      </c>
      <c r="V134">
        <f ca="1"/>
        <v>0</v>
      </c>
      <c r="W134" s="18">
        <f ca="1"/>
        <v>0</v>
      </c>
      <c r="Z134" s="14"/>
      <c r="AB134" s="18"/>
      <c r="AE134" s="14"/>
      <c r="AG134" s="18"/>
    </row>
    <row r="135" spans="2:37" x14ac:dyDescent="0.35">
      <c r="B135" s="14"/>
      <c r="E135" s="18"/>
      <c r="G135" s="14"/>
      <c r="I135" s="18"/>
      <c r="K135" s="14"/>
      <c r="M135" s="18"/>
      <c r="O135" t="s">
        <v>47</v>
      </c>
      <c r="P135" s="14"/>
      <c r="R135" s="18"/>
      <c r="T135" t="s">
        <v>47</v>
      </c>
      <c r="U135" s="14">
        <f ca="1"/>
        <v>0</v>
      </c>
      <c r="V135">
        <f ca="1"/>
        <v>0</v>
      </c>
      <c r="W135" s="18">
        <f ca="1"/>
        <v>0</v>
      </c>
      <c r="Z135" s="14"/>
      <c r="AB135" s="18"/>
      <c r="AE135" s="14"/>
      <c r="AG135" s="18"/>
    </row>
    <row r="136" spans="2:37" x14ac:dyDescent="0.35">
      <c r="B136" s="14"/>
      <c r="E136" s="18"/>
      <c r="G136" s="14"/>
      <c r="I136" s="18"/>
      <c r="K136" s="15"/>
      <c r="L136" s="3"/>
      <c r="M136" s="19"/>
      <c r="O136" t="s">
        <v>6</v>
      </c>
      <c r="P136" s="15"/>
      <c r="Q136" s="3"/>
      <c r="R136" s="19"/>
      <c r="T136" t="s">
        <v>6</v>
      </c>
      <c r="U136" s="15">
        <f ca="1"/>
        <v>0</v>
      </c>
      <c r="V136" s="3">
        <f ca="1"/>
        <v>0</v>
      </c>
      <c r="W136" s="19">
        <f ca="1"/>
        <v>0</v>
      </c>
      <c r="Z136" s="15"/>
      <c r="AA136" s="3"/>
      <c r="AB136" s="19"/>
      <c r="AE136" s="15"/>
      <c r="AF136" s="3"/>
      <c r="AG136" s="19"/>
    </row>
    <row r="137" spans="2:37" x14ac:dyDescent="0.35">
      <c r="B137" s="15"/>
      <c r="C137" s="3"/>
      <c r="D137" s="3"/>
      <c r="E137" s="19"/>
      <c r="G137" s="15"/>
      <c r="H137" s="3"/>
      <c r="I137" s="19"/>
    </row>
    <row r="138" spans="2:37" x14ac:dyDescent="0.35">
      <c r="L138" t="s">
        <v>45</v>
      </c>
      <c r="P138" s="2" t="s">
        <v>7</v>
      </c>
      <c r="Q138" s="2" t="s">
        <v>8</v>
      </c>
      <c r="R138" s="2" t="s">
        <v>9</v>
      </c>
      <c r="U138" s="2" t="s">
        <v>7</v>
      </c>
      <c r="V138" s="2" t="s">
        <v>8</v>
      </c>
      <c r="W138" s="2" t="s">
        <v>9</v>
      </c>
      <c r="AD138" t="e" cm="1">
        <f t="array" aca="1" ref="AD138" ca="1">PLSRegCoeff(B152:E157,H152:J157,2,TRUE)</f>
        <v>#NAME?</v>
      </c>
    </row>
    <row r="139" spans="2:37" x14ac:dyDescent="0.35">
      <c r="B139" t="s">
        <v>43</v>
      </c>
      <c r="G139" t="s">
        <v>44</v>
      </c>
      <c r="L139" s="13" t="e" cm="1">
        <f t="array" aca="1" ref="L139" ca="1">PseudoInv(TRANSPOSE(B125:C128))</f>
        <v>#NAME?</v>
      </c>
      <c r="M139" s="17"/>
      <c r="O139" t="s">
        <v>3</v>
      </c>
      <c r="P139" s="13" t="e" cm="1">
        <f t="array" aca="1" ref="P139" ca="1">MMULT(_xlfn.ANCHORARRAY(L139),MMULT(F125:G126,TRANSPOSE(B119:C121)))</f>
        <v>#NAME?</v>
      </c>
      <c r="Q139" s="16"/>
      <c r="R139" s="17"/>
      <c r="T139" t="s">
        <v>46</v>
      </c>
      <c r="U139" s="13" t="e" cm="1">
        <f t="array" aca="1" ref="U139:W139" ca="1">H158:J158-MMULT(B158:E158,U140:W143)</f>
        <v>#NAME?</v>
      </c>
      <c r="V139" s="16" t="e">
        <f ca="1"/>
        <v>#NAME?</v>
      </c>
      <c r="W139" s="17" t="e">
        <f ca="1"/>
        <v>#NAME?</v>
      </c>
      <c r="Z139" s="13" t="e" cm="1">
        <f t="array" aca="1" ref="Z139" ca="1">PLSRegCoeff(B153:E157,H153:J157,2,,FALSE)</f>
        <v>#NAME?</v>
      </c>
      <c r="AA139" s="16"/>
      <c r="AB139" s="17"/>
      <c r="AE139" s="13"/>
      <c r="AF139" s="16"/>
      <c r="AG139" s="17"/>
      <c r="AI139" s="13" t="e" cm="1">
        <f t="array" aca="1" ref="AI139" ca="1">PLSRegCoeff(B153:E157,H153:J157,2)</f>
        <v>#NAME?</v>
      </c>
      <c r="AJ139" s="16"/>
      <c r="AK139" s="17"/>
    </row>
    <row r="140" spans="2:37" x14ac:dyDescent="0.35">
      <c r="B140" s="13" t="e" cm="1">
        <f t="array" aca="1" ref="B140" ca="1">MMULT(B112:C116,TRANSPOSE(B125:C128))</f>
        <v>#NAME?</v>
      </c>
      <c r="C140" s="16"/>
      <c r="D140" s="16"/>
      <c r="E140" s="17"/>
      <c r="G140" s="13" t="e" cm="1">
        <f t="array" aca="1" ref="G140" ca="1">MMULT(B112:C116,MMULT(F125:G126,TRANSPOSE(B119:C121)))</f>
        <v>#NAME?</v>
      </c>
      <c r="H140" s="16"/>
      <c r="I140" s="17"/>
      <c r="L140" s="14"/>
      <c r="M140" s="18"/>
      <c r="O140" t="s">
        <v>4</v>
      </c>
      <c r="P140" s="14"/>
      <c r="R140" s="18"/>
      <c r="T140" t="s">
        <v>3</v>
      </c>
      <c r="U140" s="14" t="e" cm="1">
        <f t="array" aca="1" ref="U140:W143" ca="1">H159:J159*P139:R142/TRANSPOSE(B159:E159)</f>
        <v>#NAME?</v>
      </c>
      <c r="V140">
        <f ca="1"/>
        <v>0</v>
      </c>
      <c r="W140" s="18">
        <f ca="1"/>
        <v>0</v>
      </c>
      <c r="Z140" s="14"/>
      <c r="AB140" s="18"/>
      <c r="AE140" s="14"/>
      <c r="AG140" s="18"/>
      <c r="AI140" s="14"/>
      <c r="AK140" s="18"/>
    </row>
    <row r="141" spans="2:37" x14ac:dyDescent="0.35">
      <c r="B141" s="14"/>
      <c r="E141" s="18"/>
      <c r="G141" s="14"/>
      <c r="I141" s="18"/>
      <c r="L141" s="14"/>
      <c r="M141" s="18"/>
      <c r="O141" t="s">
        <v>47</v>
      </c>
      <c r="P141" s="14"/>
      <c r="R141" s="18"/>
      <c r="T141" t="s">
        <v>4</v>
      </c>
      <c r="U141" s="14">
        <f ca="1"/>
        <v>0</v>
      </c>
      <c r="V141">
        <f ca="1"/>
        <v>0</v>
      </c>
      <c r="W141" s="18">
        <f ca="1"/>
        <v>0</v>
      </c>
      <c r="Z141" s="14"/>
      <c r="AB141" s="18"/>
      <c r="AE141" s="14"/>
      <c r="AG141" s="18"/>
      <c r="AI141" s="14"/>
      <c r="AK141" s="18"/>
    </row>
    <row r="142" spans="2:37" x14ac:dyDescent="0.35">
      <c r="B142" s="14"/>
      <c r="E142" s="18"/>
      <c r="G142" s="14"/>
      <c r="I142" s="18"/>
      <c r="L142" s="15"/>
      <c r="M142" s="19"/>
      <c r="O142" t="s">
        <v>6</v>
      </c>
      <c r="P142" s="15"/>
      <c r="Q142" s="3"/>
      <c r="R142" s="19"/>
      <c r="T142" t="s">
        <v>47</v>
      </c>
      <c r="U142" s="14">
        <f ca="1"/>
        <v>0</v>
      </c>
      <c r="V142">
        <f ca="1"/>
        <v>0</v>
      </c>
      <c r="W142" s="18">
        <f ca="1"/>
        <v>0</v>
      </c>
      <c r="Z142" s="15"/>
      <c r="AA142" s="3"/>
      <c r="AB142" s="19"/>
      <c r="AE142" s="14"/>
      <c r="AG142" s="18"/>
      <c r="AI142" s="14"/>
      <c r="AK142" s="18"/>
    </row>
    <row r="143" spans="2:37" x14ac:dyDescent="0.35">
      <c r="B143" s="14"/>
      <c r="E143" s="18"/>
      <c r="G143" s="14"/>
      <c r="I143" s="18"/>
      <c r="T143" t="s">
        <v>6</v>
      </c>
      <c r="U143" s="15">
        <f ca="1"/>
        <v>0</v>
      </c>
      <c r="V143" s="3">
        <f ca="1"/>
        <v>0</v>
      </c>
      <c r="W143" s="19">
        <f ca="1"/>
        <v>0</v>
      </c>
      <c r="AE143" s="15"/>
      <c r="AF143" s="3"/>
      <c r="AG143" s="19"/>
      <c r="AI143" s="15"/>
      <c r="AJ143" s="3"/>
      <c r="AK143" s="19"/>
    </row>
    <row r="144" spans="2:37" x14ac:dyDescent="0.35">
      <c r="B144" s="15"/>
      <c r="C144" s="3"/>
      <c r="D144" s="3"/>
      <c r="E144" s="19"/>
      <c r="G144" s="15"/>
      <c r="H144" s="3"/>
      <c r="I144" s="19"/>
      <c r="M144" t="s">
        <v>45</v>
      </c>
      <c r="P144" s="2" t="s">
        <v>7</v>
      </c>
      <c r="Q144" s="2" t="s">
        <v>8</v>
      </c>
      <c r="R144" s="2" t="s">
        <v>9</v>
      </c>
      <c r="U144" s="2"/>
      <c r="V144" s="2"/>
      <c r="W144" s="2"/>
    </row>
    <row r="145" spans="1:33" x14ac:dyDescent="0.35">
      <c r="M145" s="21" t="e" cm="1">
        <f t="array" aca="1" ref="M145" ca="1">TRANSPOSE(PseudoInv(B125:B128,0))</f>
        <v>#NAME?</v>
      </c>
      <c r="O145" t="s">
        <v>3</v>
      </c>
      <c r="P145" s="13" t="e" cm="1">
        <f t="array" aca="1" ref="P145" ca="1">MMULT(_xlfn.ANCHORARRAY(M145),MMULT(F125,TRANSPOSE(B119:B121)))</f>
        <v>#NAME?</v>
      </c>
      <c r="Q145" s="16"/>
      <c r="R145" s="17"/>
      <c r="U145" s="2" t="s">
        <v>7</v>
      </c>
      <c r="V145" s="2" t="s">
        <v>8</v>
      </c>
      <c r="W145" s="2" t="s">
        <v>9</v>
      </c>
      <c r="AD145" t="e" cm="1">
        <f t="array" aca="1" ref="AD145" ca="1">PLSRegCoeff(B152:E157,H152:J157,1,TRUE)</f>
        <v>#NAME?</v>
      </c>
    </row>
    <row r="146" spans="1:33" x14ac:dyDescent="0.35">
      <c r="M146" s="22"/>
      <c r="O146" t="s">
        <v>4</v>
      </c>
      <c r="P146" s="14"/>
      <c r="R146" s="18"/>
      <c r="T146" t="s">
        <v>46</v>
      </c>
      <c r="U146" s="13" t="e" cm="1">
        <f t="array" aca="1" ref="U146:W146" ca="1">H158:J158-MMULT(B158:E158,U147:W150)</f>
        <v>#NAME?</v>
      </c>
      <c r="V146" s="16" t="e">
        <f ca="1"/>
        <v>#NAME?</v>
      </c>
      <c r="W146" s="17" t="e">
        <f ca="1"/>
        <v>#NAME?</v>
      </c>
      <c r="Y146" t="e" cm="1">
        <f t="array" aca="1" ref="Y146" ca="1">PLSRegCoeff(B152:E157,H152:J157,1,TRUE,FALSE)</f>
        <v>#NAME?</v>
      </c>
      <c r="AE146" s="13"/>
      <c r="AF146" s="16"/>
      <c r="AG146" s="17"/>
    </row>
    <row r="147" spans="1:33" x14ac:dyDescent="0.35">
      <c r="M147" s="22"/>
      <c r="O147" t="s">
        <v>47</v>
      </c>
      <c r="P147" s="14"/>
      <c r="R147" s="18"/>
      <c r="T147" t="s">
        <v>3</v>
      </c>
      <c r="U147" s="14" t="e" cm="1">
        <f t="array" aca="1" ref="U147:W150" ca="1">H159:J159*P145:R148/TRANSPOSE(B159:E159)</f>
        <v>#NAME?</v>
      </c>
      <c r="V147">
        <f ca="1"/>
        <v>0</v>
      </c>
      <c r="W147" s="18">
        <f ca="1"/>
        <v>0</v>
      </c>
      <c r="Z147" s="13"/>
      <c r="AA147" s="16"/>
      <c r="AB147" s="17"/>
      <c r="AE147" s="14"/>
      <c r="AG147" s="18"/>
    </row>
    <row r="148" spans="1:33" x14ac:dyDescent="0.35">
      <c r="M148" s="23"/>
      <c r="O148" t="s">
        <v>6</v>
      </c>
      <c r="P148" s="15"/>
      <c r="Q148" s="3"/>
      <c r="R148" s="19"/>
      <c r="T148" t="s">
        <v>4</v>
      </c>
      <c r="U148" s="14">
        <f ca="1"/>
        <v>0</v>
      </c>
      <c r="V148">
        <f ca="1"/>
        <v>0</v>
      </c>
      <c r="W148" s="18">
        <f ca="1"/>
        <v>0</v>
      </c>
      <c r="Z148" s="14"/>
      <c r="AB148" s="18"/>
      <c r="AE148" s="14"/>
      <c r="AG148" s="18"/>
    </row>
    <row r="149" spans="1:33" x14ac:dyDescent="0.35">
      <c r="T149" t="s">
        <v>47</v>
      </c>
      <c r="U149" s="14">
        <f ca="1"/>
        <v>0</v>
      </c>
      <c r="V149">
        <f ca="1"/>
        <v>0</v>
      </c>
      <c r="W149" s="18">
        <f ca="1"/>
        <v>0</v>
      </c>
      <c r="Z149" s="14"/>
      <c r="AB149" s="18"/>
      <c r="AE149" s="14"/>
      <c r="AG149" s="18"/>
    </row>
    <row r="150" spans="1:33" x14ac:dyDescent="0.35">
      <c r="A150" t="s">
        <v>0</v>
      </c>
      <c r="G150" t="s">
        <v>1</v>
      </c>
      <c r="L150" t="s">
        <v>48</v>
      </c>
      <c r="Q150" t="s">
        <v>49</v>
      </c>
      <c r="T150" t="s">
        <v>6</v>
      </c>
      <c r="U150" s="15">
        <f ca="1"/>
        <v>0</v>
      </c>
      <c r="V150" s="3">
        <f ca="1"/>
        <v>0</v>
      </c>
      <c r="W150" s="19">
        <f ca="1"/>
        <v>0</v>
      </c>
      <c r="Z150" s="15"/>
      <c r="AA150" s="3"/>
      <c r="AB150" s="19"/>
      <c r="AE150" s="15"/>
      <c r="AF150" s="3"/>
      <c r="AG150" s="19"/>
    </row>
    <row r="151" spans="1:33" x14ac:dyDescent="0.35">
      <c r="U151" s="2"/>
      <c r="V151" s="2"/>
      <c r="W151" s="2"/>
    </row>
    <row r="152" spans="1:33" x14ac:dyDescent="0.35">
      <c r="A152" s="1" t="s">
        <v>2</v>
      </c>
      <c r="B152" s="1" t="s">
        <v>3</v>
      </c>
      <c r="C152" s="1" t="s">
        <v>4</v>
      </c>
      <c r="D152" s="1" t="s">
        <v>5</v>
      </c>
      <c r="E152" s="1" t="s">
        <v>6</v>
      </c>
      <c r="F152" s="2"/>
      <c r="G152" s="1" t="s">
        <v>2</v>
      </c>
      <c r="H152" s="1" t="s">
        <v>7</v>
      </c>
      <c r="I152" s="1" t="s">
        <v>8</v>
      </c>
      <c r="J152" s="1" t="s">
        <v>9</v>
      </c>
      <c r="L152" s="1" t="s">
        <v>2</v>
      </c>
      <c r="M152" s="1" t="s">
        <v>7</v>
      </c>
      <c r="N152" s="1" t="s">
        <v>8</v>
      </c>
      <c r="O152" s="1" t="s">
        <v>9</v>
      </c>
      <c r="Q152" s="1" t="s">
        <v>2</v>
      </c>
      <c r="R152" s="1" t="s">
        <v>7</v>
      </c>
      <c r="S152" s="1" t="s">
        <v>8</v>
      </c>
      <c r="T152" s="1" t="s">
        <v>9</v>
      </c>
      <c r="U152" s="2"/>
      <c r="V152" s="2"/>
      <c r="W152" s="2"/>
    </row>
    <row r="153" spans="1:33" x14ac:dyDescent="0.35">
      <c r="A153">
        <v>1</v>
      </c>
      <c r="B153">
        <v>7</v>
      </c>
      <c r="C153">
        <v>7</v>
      </c>
      <c r="D153">
        <v>13</v>
      </c>
      <c r="E153">
        <v>7</v>
      </c>
      <c r="G153">
        <v>1</v>
      </c>
      <c r="H153">
        <v>14</v>
      </c>
      <c r="I153">
        <v>7</v>
      </c>
      <c r="J153">
        <v>8</v>
      </c>
      <c r="L153">
        <v>1</v>
      </c>
      <c r="M153" t="e" cm="1">
        <f t="array" aca="1" ref="M153:O153" ca="1">MMULT(B153:E157,U133:W136)+U132:W132</f>
        <v>#NAME?</v>
      </c>
      <c r="N153" t="e">
        <f ca="1"/>
        <v>#NAME?</v>
      </c>
      <c r="O153" t="e">
        <f ca="1"/>
        <v>#NAME?</v>
      </c>
      <c r="Q153">
        <v>1</v>
      </c>
      <c r="R153" t="e">
        <f ca="1">H153-M153</f>
        <v>#NAME?</v>
      </c>
      <c r="S153" t="e">
        <f t="shared" ref="S153:T157" ca="1" si="2">I153-N153</f>
        <v>#NAME?</v>
      </c>
      <c r="T153" t="e">
        <f t="shared" ca="1" si="2"/>
        <v>#NAME?</v>
      </c>
      <c r="U153" s="2"/>
      <c r="V153" s="2" t="e">
        <f ca="1">SUMSQ(R153:T157)</f>
        <v>#NAME?</v>
      </c>
      <c r="W153" s="2"/>
    </row>
    <row r="154" spans="1:33" x14ac:dyDescent="0.35">
      <c r="A154">
        <v>2</v>
      </c>
      <c r="B154">
        <v>4</v>
      </c>
      <c r="C154">
        <v>3</v>
      </c>
      <c r="D154">
        <v>14</v>
      </c>
      <c r="E154">
        <v>7</v>
      </c>
      <c r="G154">
        <v>2</v>
      </c>
      <c r="H154">
        <v>10</v>
      </c>
      <c r="I154">
        <v>7</v>
      </c>
      <c r="J154">
        <v>6</v>
      </c>
      <c r="L154">
        <v>2</v>
      </c>
      <c r="Q154">
        <v>2</v>
      </c>
      <c r="R154">
        <f t="shared" ref="R154:R157" si="3">H154-M154</f>
        <v>10</v>
      </c>
      <c r="S154">
        <f t="shared" si="2"/>
        <v>7</v>
      </c>
      <c r="T154">
        <f t="shared" si="2"/>
        <v>6</v>
      </c>
    </row>
    <row r="155" spans="1:33" x14ac:dyDescent="0.35">
      <c r="A155">
        <v>3</v>
      </c>
      <c r="B155">
        <v>10</v>
      </c>
      <c r="C155">
        <v>5</v>
      </c>
      <c r="D155">
        <v>12</v>
      </c>
      <c r="E155">
        <v>5</v>
      </c>
      <c r="G155">
        <v>3</v>
      </c>
      <c r="H155">
        <v>8</v>
      </c>
      <c r="I155">
        <v>5</v>
      </c>
      <c r="J155">
        <v>5</v>
      </c>
      <c r="L155">
        <v>3</v>
      </c>
      <c r="Q155">
        <v>3</v>
      </c>
      <c r="R155">
        <f t="shared" si="3"/>
        <v>8</v>
      </c>
      <c r="S155">
        <f t="shared" si="2"/>
        <v>5</v>
      </c>
      <c r="T155">
        <f t="shared" si="2"/>
        <v>5</v>
      </c>
    </row>
    <row r="156" spans="1:33" x14ac:dyDescent="0.35">
      <c r="A156">
        <v>4</v>
      </c>
      <c r="B156">
        <v>16</v>
      </c>
      <c r="C156">
        <v>7</v>
      </c>
      <c r="D156">
        <v>11</v>
      </c>
      <c r="E156">
        <v>3</v>
      </c>
      <c r="G156">
        <v>4</v>
      </c>
      <c r="H156">
        <v>2</v>
      </c>
      <c r="I156">
        <v>4</v>
      </c>
      <c r="J156">
        <v>7</v>
      </c>
      <c r="L156">
        <v>4</v>
      </c>
      <c r="Q156">
        <v>4</v>
      </c>
      <c r="R156">
        <f t="shared" si="3"/>
        <v>2</v>
      </c>
      <c r="S156">
        <f t="shared" si="2"/>
        <v>4</v>
      </c>
      <c r="T156">
        <f t="shared" si="2"/>
        <v>7</v>
      </c>
    </row>
    <row r="157" spans="1:33" x14ac:dyDescent="0.35">
      <c r="A157" s="3">
        <v>5</v>
      </c>
      <c r="B157" s="3">
        <v>13</v>
      </c>
      <c r="C157" s="3">
        <v>3</v>
      </c>
      <c r="D157" s="3">
        <v>10</v>
      </c>
      <c r="E157" s="3">
        <v>3</v>
      </c>
      <c r="G157" s="3">
        <v>5</v>
      </c>
      <c r="H157" s="3">
        <v>6</v>
      </c>
      <c r="I157" s="3">
        <v>2</v>
      </c>
      <c r="J157" s="3">
        <v>4</v>
      </c>
      <c r="L157" s="3">
        <v>5</v>
      </c>
      <c r="M157" s="3"/>
      <c r="N157" s="3"/>
      <c r="O157" s="3"/>
      <c r="Q157" s="3">
        <v>5</v>
      </c>
      <c r="R157" s="3">
        <f t="shared" si="3"/>
        <v>6</v>
      </c>
      <c r="S157" s="3">
        <f t="shared" si="2"/>
        <v>2</v>
      </c>
      <c r="T157" s="3">
        <f t="shared" si="2"/>
        <v>4</v>
      </c>
    </row>
    <row r="158" spans="1:33" x14ac:dyDescent="0.35">
      <c r="A158" s="2" t="s">
        <v>50</v>
      </c>
      <c r="B158">
        <f>AVERAGE(B153:B157)</f>
        <v>10</v>
      </c>
      <c r="C158">
        <f t="shared" ref="C158:E158" si="4">AVERAGE(C153:C157)</f>
        <v>5</v>
      </c>
      <c r="D158">
        <f t="shared" si="4"/>
        <v>12</v>
      </c>
      <c r="E158">
        <f t="shared" si="4"/>
        <v>5</v>
      </c>
      <c r="G158" s="2" t="s">
        <v>50</v>
      </c>
      <c r="H158">
        <f t="shared" ref="H158:J158" si="5">AVERAGE(H153:H157)</f>
        <v>8</v>
      </c>
      <c r="I158">
        <f t="shared" si="5"/>
        <v>5</v>
      </c>
      <c r="J158">
        <f t="shared" si="5"/>
        <v>6</v>
      </c>
    </row>
    <row r="159" spans="1:33" x14ac:dyDescent="0.35">
      <c r="A159" s="1" t="s">
        <v>51</v>
      </c>
      <c r="B159" s="3">
        <f>STDEV(B153:B157)</f>
        <v>4.7434164902525691</v>
      </c>
      <c r="C159" s="3">
        <f t="shared" ref="C159:E159" si="6">STDEV(C153:C157)</f>
        <v>2</v>
      </c>
      <c r="D159" s="3">
        <f t="shared" si="6"/>
        <v>1.5811388300841898</v>
      </c>
      <c r="E159" s="3">
        <f t="shared" si="6"/>
        <v>2</v>
      </c>
      <c r="G159" s="1" t="s">
        <v>51</v>
      </c>
      <c r="H159" s="3">
        <f t="shared" ref="H159:J159" si="7">STDEV(H153:H157)</f>
        <v>4.4721359549995796</v>
      </c>
      <c r="I159" s="3">
        <f t="shared" si="7"/>
        <v>2.1213203435596424</v>
      </c>
      <c r="J159" s="3">
        <f t="shared" si="7"/>
        <v>1.5811388300841898</v>
      </c>
    </row>
    <row r="161" spans="1:26" x14ac:dyDescent="0.35">
      <c r="A161" s="1" t="s">
        <v>2</v>
      </c>
      <c r="B161" s="1" t="s">
        <v>3</v>
      </c>
      <c r="C161" s="1" t="s">
        <v>4</v>
      </c>
      <c r="D161" s="1" t="s">
        <v>5</v>
      </c>
      <c r="E161" s="1" t="s">
        <v>6</v>
      </c>
      <c r="G161" s="1" t="s">
        <v>2</v>
      </c>
      <c r="H161" s="1" t="s">
        <v>7</v>
      </c>
      <c r="I161" s="1" t="s">
        <v>8</v>
      </c>
      <c r="J161" s="1" t="s">
        <v>9</v>
      </c>
      <c r="L161" s="1" t="s">
        <v>2</v>
      </c>
      <c r="M161" s="1" t="s">
        <v>7</v>
      </c>
      <c r="N161" s="1" t="s">
        <v>8</v>
      </c>
      <c r="O161" s="1" t="s">
        <v>9</v>
      </c>
      <c r="Q161" s="1" t="s">
        <v>2</v>
      </c>
      <c r="R161" s="1" t="s">
        <v>7</v>
      </c>
      <c r="S161" s="1" t="s">
        <v>8</v>
      </c>
      <c r="T161" s="1" t="s">
        <v>9</v>
      </c>
    </row>
    <row r="162" spans="1:26" x14ac:dyDescent="0.35">
      <c r="A162" s="2" t="s">
        <v>52</v>
      </c>
      <c r="B162">
        <v>18</v>
      </c>
      <c r="C162">
        <v>7</v>
      </c>
      <c r="D162">
        <v>15</v>
      </c>
      <c r="E162">
        <v>8</v>
      </c>
      <c r="G162" s="2" t="s">
        <v>52</v>
      </c>
      <c r="H162" t="e" cm="1">
        <f t="array" aca="1" ref="H162:J162" ca="1">MMULT(B162:E163,U133:W136)+U132:W132</f>
        <v>#NAME?</v>
      </c>
      <c r="I162" t="e">
        <f ca="1"/>
        <v>#NAME?</v>
      </c>
      <c r="J162" t="e">
        <f ca="1"/>
        <v>#NAME?</v>
      </c>
      <c r="L162" s="2" t="s">
        <v>52</v>
      </c>
      <c r="M162" t="e" cm="1">
        <f t="array" aca="1" ref="M162:O162" ca="1">MMULT(B162:E163,U140:W143)+U139:W139</f>
        <v>#NAME?</v>
      </c>
      <c r="N162" t="e">
        <f ca="1"/>
        <v>#NAME?</v>
      </c>
      <c r="O162" t="e">
        <f ca="1"/>
        <v>#NAME?</v>
      </c>
      <c r="Q162" s="2" t="s">
        <v>52</v>
      </c>
      <c r="R162" t="e" cm="1">
        <f t="array" aca="1" ref="R162:T162" ca="1">MMULT(B162:E163,U147:W150)+U146:W146</f>
        <v>#NAME?</v>
      </c>
      <c r="S162" t="e">
        <f ca="1"/>
        <v>#NAME?</v>
      </c>
      <c r="T162" t="e">
        <f ca="1"/>
        <v>#NAME?</v>
      </c>
    </row>
    <row r="163" spans="1:26" x14ac:dyDescent="0.35">
      <c r="A163" s="1" t="s">
        <v>53</v>
      </c>
      <c r="B163" s="3">
        <v>9</v>
      </c>
      <c r="C163" s="3">
        <v>6</v>
      </c>
      <c r="D163" s="3">
        <v>12</v>
      </c>
      <c r="E163" s="3">
        <v>6</v>
      </c>
      <c r="G163" s="1" t="s">
        <v>53</v>
      </c>
      <c r="H163" s="3"/>
      <c r="I163" s="3"/>
      <c r="J163" s="3"/>
      <c r="L163" s="1" t="s">
        <v>53</v>
      </c>
      <c r="M163" s="3"/>
      <c r="N163" s="3"/>
      <c r="O163" s="3"/>
      <c r="Q163" s="1" t="s">
        <v>53</v>
      </c>
      <c r="R163" s="3"/>
      <c r="S163" s="3"/>
      <c r="T163" s="3"/>
    </row>
    <row r="169" spans="1:26" x14ac:dyDescent="0.35">
      <c r="A169" t="e" cm="1">
        <f t="array" aca="1" ref="A169" ca="1">PLSRegCoeff(B3:E8,H3:J8,3,TRUE,FALSE)</f>
        <v>#NAME?</v>
      </c>
      <c r="J169" t="e" cm="1">
        <f t="array" aca="1" ref="J169" ca="1">PLSRegVar(B4:E8,H4:J8,3)</f>
        <v>#NAME?</v>
      </c>
      <c r="O169" t="e" cm="1">
        <f t="array" aca="1" ref="O169" ca="1">PLSRegCoeff(B3:E8,H3:J8,3,TRUE)</f>
        <v>#NAME?</v>
      </c>
    </row>
    <row r="170" spans="1:26" x14ac:dyDescent="0.35">
      <c r="B170" s="13"/>
      <c r="C170" s="16"/>
      <c r="D170" s="17"/>
      <c r="F170" s="13" t="e" cm="1">
        <f t="array" aca="1" ref="F170" ca="1">PLSRegCoeff(B4:E8,H4:J8,2,,FALSE)</f>
        <v>#NAME?</v>
      </c>
      <c r="G170" s="16"/>
      <c r="H170" s="17"/>
      <c r="J170" s="13"/>
      <c r="K170" s="16"/>
      <c r="L170" s="17"/>
      <c r="M170" s="21"/>
      <c r="P170" s="13"/>
      <c r="Q170" s="16"/>
      <c r="R170" s="17"/>
      <c r="T170" s="13" t="e" cm="1">
        <f t="array" aca="1" ref="T170" ca="1">PLSRegCoeff(B4:E8,H4:J8,3)</f>
        <v>#NAME?</v>
      </c>
      <c r="U170" s="16"/>
      <c r="V170" s="17"/>
    </row>
    <row r="171" spans="1:26" x14ac:dyDescent="0.35">
      <c r="B171" s="14"/>
      <c r="D171" s="18"/>
      <c r="F171" s="14"/>
      <c r="H171" s="18"/>
      <c r="J171" s="26"/>
      <c r="K171" s="27"/>
      <c r="L171" s="28"/>
      <c r="M171" s="34"/>
      <c r="P171" s="14"/>
      <c r="R171" s="18"/>
      <c r="T171" s="14"/>
      <c r="V171" s="18"/>
      <c r="X171" t="e" cm="1">
        <f t="array" aca="1" ref="X171:Z171" ca="1">MMULT(B162:E163,U133:W136)+U132:W132</f>
        <v>#NAME?</v>
      </c>
      <c r="Y171" t="e">
        <f ca="1"/>
        <v>#NAME?</v>
      </c>
      <c r="Z171" t="e">
        <f ca="1"/>
        <v>#NAME?</v>
      </c>
    </row>
    <row r="172" spans="1:26" x14ac:dyDescent="0.35">
      <c r="B172" s="14"/>
      <c r="D172" s="18"/>
      <c r="F172" s="14"/>
      <c r="H172" s="18"/>
      <c r="P172" s="14"/>
      <c r="R172" s="18"/>
      <c r="T172" s="14"/>
      <c r="V172" s="18"/>
    </row>
    <row r="173" spans="1:26" x14ac:dyDescent="0.35">
      <c r="B173" s="15"/>
      <c r="C173" s="3"/>
      <c r="D173" s="19"/>
      <c r="F173" s="15"/>
      <c r="G173" s="3"/>
      <c r="H173" s="19"/>
      <c r="J173" s="13"/>
      <c r="K173" s="16"/>
      <c r="L173" s="17"/>
      <c r="M173" s="21"/>
      <c r="P173" s="14"/>
      <c r="R173" s="18"/>
      <c r="T173" s="14"/>
      <c r="V173" s="18"/>
    </row>
    <row r="174" spans="1:26" x14ac:dyDescent="0.35">
      <c r="J174" s="26"/>
      <c r="K174" s="27"/>
      <c r="L174" s="28"/>
      <c r="M174" s="34"/>
      <c r="P174" s="15"/>
      <c r="Q174" s="3"/>
      <c r="R174" s="19"/>
      <c r="T174" s="15"/>
      <c r="U174" s="3"/>
      <c r="V174" s="19"/>
    </row>
    <row r="175" spans="1:26" x14ac:dyDescent="0.35">
      <c r="J175" s="35"/>
      <c r="K175" s="35"/>
      <c r="L175" s="35"/>
      <c r="M175" s="35"/>
    </row>
    <row r="176" spans="1:26" x14ac:dyDescent="0.35">
      <c r="A176" s="1" t="s">
        <v>2</v>
      </c>
      <c r="B176" s="1" t="s">
        <v>7</v>
      </c>
      <c r="C176" s="1" t="s">
        <v>8</v>
      </c>
      <c r="D176" s="1" t="s">
        <v>9</v>
      </c>
      <c r="F176" s="1" t="s">
        <v>2</v>
      </c>
      <c r="G176" s="1" t="s">
        <v>7</v>
      </c>
      <c r="H176" s="1" t="s">
        <v>8</v>
      </c>
      <c r="I176" s="1" t="s">
        <v>9</v>
      </c>
    </row>
    <row r="177" spans="1:11" x14ac:dyDescent="0.35">
      <c r="A177" s="2" t="s">
        <v>52</v>
      </c>
      <c r="B177" t="e" cm="1">
        <f t="array" aca="1" ref="B177" ca="1">PLSRegPredC(B162:E163,B4:E8,H4:J8,B170:D173)</f>
        <v>#NAME?</v>
      </c>
      <c r="F177" s="2" t="s">
        <v>52</v>
      </c>
      <c r="G177" t="e" cm="1">
        <f t="array" aca="1" ref="G177" ca="1">PLSRegPred(B162:E163,B4:E8,H4:J8,3)</f>
        <v>#NAME?</v>
      </c>
    </row>
    <row r="178" spans="1:11" x14ac:dyDescent="0.35">
      <c r="A178" s="1" t="s">
        <v>53</v>
      </c>
      <c r="B178" s="3"/>
      <c r="C178" s="3"/>
      <c r="D178" s="3"/>
      <c r="F178" s="1" t="s">
        <v>53</v>
      </c>
      <c r="G178" s="3"/>
      <c r="H178" s="3"/>
      <c r="I178" s="3"/>
    </row>
    <row r="180" spans="1:11" x14ac:dyDescent="0.35">
      <c r="B180" t="e" cm="1">
        <f t="array" aca="1" ref="B180" ca="1">PLSRegPredC(B162:E162,B4:E8,H4:J8,B170:D173)</f>
        <v>#NAME?</v>
      </c>
      <c r="G180" t="e" cm="1">
        <f t="array" aca="1" ref="G180" ca="1">PLSRegPred(B162:E162,B4:E8,H4:J8,3)</f>
        <v>#NAME?</v>
      </c>
    </row>
    <row r="182" spans="1:11" x14ac:dyDescent="0.35">
      <c r="B182" s="1" t="s">
        <v>7</v>
      </c>
      <c r="C182" s="1" t="s">
        <v>8</v>
      </c>
      <c r="D182" s="1" t="s">
        <v>9</v>
      </c>
      <c r="F182" s="1" t="s">
        <v>7</v>
      </c>
      <c r="G182" s="1" t="s">
        <v>8</v>
      </c>
      <c r="H182" s="1" t="s">
        <v>9</v>
      </c>
    </row>
    <row r="183" spans="1:11" x14ac:dyDescent="0.35">
      <c r="A183">
        <v>1</v>
      </c>
      <c r="B183" t="e" cm="1">
        <f t="array" aca="1" ref="B183" ca="1">PLSRegPred(B4:E4,DELROW(B$4:E$8,A183),DELROW(H$4:J$8,A183),3)</f>
        <v>#NAME?</v>
      </c>
      <c r="F183" t="e">
        <f t="shared" ref="F183:H187" ca="1" si="8">B183-H4</f>
        <v>#NAME?</v>
      </c>
      <c r="G183">
        <f t="shared" si="8"/>
        <v>-7</v>
      </c>
      <c r="H183">
        <f t="shared" si="8"/>
        <v>-8</v>
      </c>
      <c r="J183">
        <v>1</v>
      </c>
      <c r="K183" s="21" t="e" cm="1">
        <f t="array" aca="1" ref="K183" ca="1">PLSRegPRESS(B$4:E$8,H$4:J$8,J183)</f>
        <v>#NAME?</v>
      </c>
    </row>
    <row r="184" spans="1:11" x14ac:dyDescent="0.35">
      <c r="A184">
        <v>2</v>
      </c>
      <c r="B184" t="e" cm="1">
        <f t="array" aca="1" ref="B184" ca="1">PLSRegPred(B5:E5,DELROW(B$4:E$8,A184),DELROW(H$4:J$8,A184),3)</f>
        <v>#NAME?</v>
      </c>
      <c r="F184" t="e">
        <f t="shared" ca="1" si="8"/>
        <v>#NAME?</v>
      </c>
      <c r="G184">
        <f t="shared" si="8"/>
        <v>-7</v>
      </c>
      <c r="H184">
        <f t="shared" si="8"/>
        <v>-6</v>
      </c>
      <c r="J184">
        <v>2</v>
      </c>
      <c r="K184" s="22" t="e" cm="1">
        <f t="array" aca="1" ref="K184" ca="1">PLSRegPRESS(B$4:E$8,H$4:J$8,J184)</f>
        <v>#NAME?</v>
      </c>
    </row>
    <row r="185" spans="1:11" x14ac:dyDescent="0.35">
      <c r="A185">
        <v>3</v>
      </c>
      <c r="B185" t="e" cm="1">
        <f t="array" aca="1" ref="B185" ca="1">PLSRegPred(B6:E6,DELROW(B$4:E$8,A185),DELROW(H$4:J$8,A185),3)</f>
        <v>#NAME?</v>
      </c>
      <c r="F185" t="e">
        <f t="shared" ca="1" si="8"/>
        <v>#NAME?</v>
      </c>
      <c r="G185">
        <f t="shared" si="8"/>
        <v>-5</v>
      </c>
      <c r="H185">
        <f t="shared" si="8"/>
        <v>-5</v>
      </c>
      <c r="J185">
        <v>3</v>
      </c>
      <c r="K185" s="23" t="e" cm="1">
        <f t="array" aca="1" ref="K185" ca="1">PLSRegPRESS(B$4:E$8,H$4:J$8,J185)</f>
        <v>#NAME?</v>
      </c>
    </row>
    <row r="186" spans="1:11" x14ac:dyDescent="0.35">
      <c r="A186">
        <v>4</v>
      </c>
      <c r="B186" t="e" cm="1">
        <f t="array" aca="1" ref="B186" ca="1">PLSRegPred(B7:E7,DELROW(B$4:E$8,A186),DELROW(H$4:J$8,A186),3)</f>
        <v>#NAME?</v>
      </c>
      <c r="F186" t="e">
        <f t="shared" ca="1" si="8"/>
        <v>#NAME?</v>
      </c>
      <c r="G186">
        <f t="shared" si="8"/>
        <v>-4</v>
      </c>
      <c r="H186">
        <f t="shared" si="8"/>
        <v>-7</v>
      </c>
    </row>
    <row r="187" spans="1:11" x14ac:dyDescent="0.35">
      <c r="A187">
        <v>5</v>
      </c>
      <c r="B187" s="3" t="e" cm="1">
        <f t="array" aca="1" ref="B187" ca="1">PLSRegPred(B8:E8,DELROW(B$4:E$8,A187),DELROW(H$4:J$8,A187),3)</f>
        <v>#NAME?</v>
      </c>
      <c r="C187" s="3"/>
      <c r="D187" s="3"/>
      <c r="F187" s="3" t="e">
        <f t="shared" ca="1" si="8"/>
        <v>#NAME?</v>
      </c>
      <c r="G187" s="3">
        <f t="shared" si="8"/>
        <v>-2</v>
      </c>
      <c r="H187" s="3">
        <f t="shared" si="8"/>
        <v>-4</v>
      </c>
    </row>
    <row r="189" spans="1:11" x14ac:dyDescent="0.35">
      <c r="F189" t="s">
        <v>54</v>
      </c>
      <c r="G189" s="25" t="e">
        <f ca="1">SUMSQ(F183:H187)</f>
        <v>#NAME?</v>
      </c>
    </row>
    <row r="193" spans="1:22" x14ac:dyDescent="0.35">
      <c r="A193" t="s">
        <v>0</v>
      </c>
      <c r="G193" t="s">
        <v>1</v>
      </c>
      <c r="L193" t="s">
        <v>48</v>
      </c>
      <c r="Q193" t="s">
        <v>49</v>
      </c>
    </row>
    <row r="195" spans="1:22" x14ac:dyDescent="0.35">
      <c r="A195" s="1" t="s">
        <v>2</v>
      </c>
      <c r="B195" s="1" t="s">
        <v>3</v>
      </c>
      <c r="C195" s="1" t="s">
        <v>4</v>
      </c>
      <c r="D195" s="1" t="s">
        <v>5</v>
      </c>
      <c r="E195" s="1" t="s">
        <v>6</v>
      </c>
      <c r="F195" s="2"/>
      <c r="G195" s="1" t="s">
        <v>2</v>
      </c>
      <c r="H195" s="1" t="s">
        <v>7</v>
      </c>
      <c r="I195" s="1" t="s">
        <v>8</v>
      </c>
      <c r="J195" s="1" t="s">
        <v>9</v>
      </c>
      <c r="L195" s="1" t="s">
        <v>2</v>
      </c>
      <c r="M195" s="1" t="s">
        <v>7</v>
      </c>
      <c r="N195" s="1" t="s">
        <v>8</v>
      </c>
      <c r="O195" s="1" t="s">
        <v>9</v>
      </c>
      <c r="Q195" s="1" t="s">
        <v>2</v>
      </c>
      <c r="R195" s="1" t="s">
        <v>7</v>
      </c>
      <c r="S195" s="1" t="s">
        <v>8</v>
      </c>
      <c r="T195" s="1" t="s">
        <v>9</v>
      </c>
    </row>
    <row r="196" spans="1:22" x14ac:dyDescent="0.35">
      <c r="A196">
        <v>1</v>
      </c>
      <c r="B196">
        <v>7</v>
      </c>
      <c r="C196">
        <v>7</v>
      </c>
      <c r="D196">
        <v>13</v>
      </c>
      <c r="E196">
        <v>7</v>
      </c>
      <c r="G196">
        <v>1</v>
      </c>
      <c r="H196">
        <v>14</v>
      </c>
      <c r="I196">
        <v>7</v>
      </c>
      <c r="J196">
        <v>8</v>
      </c>
      <c r="L196">
        <v>1</v>
      </c>
      <c r="M196" t="e" cm="1">
        <f t="array" aca="1" ref="M196:O196" ca="1">MMULT(B196:E200,_xlfn.ANCHORARRAY(U140))+_xlfn.ANCHORARRAY(U139)</f>
        <v>#NAME?</v>
      </c>
      <c r="N196" t="e">
        <f ca="1"/>
        <v>#NAME?</v>
      </c>
      <c r="O196" t="e">
        <f ca="1"/>
        <v>#NAME?</v>
      </c>
      <c r="Q196">
        <v>1</v>
      </c>
      <c r="R196" t="e">
        <f ca="1">H196-M196</f>
        <v>#NAME?</v>
      </c>
      <c r="S196" t="e">
        <f t="shared" ref="S196:T200" ca="1" si="9">I196-N196</f>
        <v>#NAME?</v>
      </c>
      <c r="T196" t="e">
        <f t="shared" ca="1" si="9"/>
        <v>#NAME?</v>
      </c>
      <c r="V196" t="e">
        <f ca="1">SUMSQ(R196:T200)</f>
        <v>#NAME?</v>
      </c>
    </row>
    <row r="197" spans="1:22" x14ac:dyDescent="0.35">
      <c r="A197">
        <v>2</v>
      </c>
      <c r="B197">
        <v>4</v>
      </c>
      <c r="C197">
        <v>3</v>
      </c>
      <c r="D197">
        <v>14</v>
      </c>
      <c r="E197">
        <v>7</v>
      </c>
      <c r="G197">
        <v>2</v>
      </c>
      <c r="H197">
        <v>10</v>
      </c>
      <c r="I197">
        <v>7</v>
      </c>
      <c r="J197">
        <v>6</v>
      </c>
      <c r="L197">
        <v>2</v>
      </c>
      <c r="Q197">
        <v>2</v>
      </c>
      <c r="R197">
        <f t="shared" ref="R197:R200" si="10">H197-M197</f>
        <v>10</v>
      </c>
      <c r="S197">
        <f t="shared" si="9"/>
        <v>7</v>
      </c>
      <c r="T197">
        <f t="shared" si="9"/>
        <v>6</v>
      </c>
    </row>
    <row r="198" spans="1:22" x14ac:dyDescent="0.35">
      <c r="A198">
        <v>3</v>
      </c>
      <c r="B198">
        <v>10</v>
      </c>
      <c r="C198">
        <v>5</v>
      </c>
      <c r="D198">
        <v>12</v>
      </c>
      <c r="E198">
        <v>5</v>
      </c>
      <c r="G198">
        <v>3</v>
      </c>
      <c r="H198">
        <v>8</v>
      </c>
      <c r="I198">
        <v>5</v>
      </c>
      <c r="J198">
        <v>5</v>
      </c>
      <c r="L198">
        <v>3</v>
      </c>
      <c r="Q198">
        <v>3</v>
      </c>
      <c r="R198">
        <f t="shared" si="10"/>
        <v>8</v>
      </c>
      <c r="S198">
        <f t="shared" si="9"/>
        <v>5</v>
      </c>
      <c r="T198">
        <f t="shared" si="9"/>
        <v>5</v>
      </c>
    </row>
    <row r="199" spans="1:22" x14ac:dyDescent="0.35">
      <c r="A199">
        <v>4</v>
      </c>
      <c r="B199">
        <v>16</v>
      </c>
      <c r="C199">
        <v>7</v>
      </c>
      <c r="D199">
        <v>11</v>
      </c>
      <c r="E199">
        <v>3</v>
      </c>
      <c r="G199">
        <v>4</v>
      </c>
      <c r="H199">
        <v>2</v>
      </c>
      <c r="I199">
        <v>4</v>
      </c>
      <c r="J199">
        <v>7</v>
      </c>
      <c r="L199">
        <v>4</v>
      </c>
      <c r="Q199">
        <v>4</v>
      </c>
      <c r="R199">
        <f t="shared" si="10"/>
        <v>2</v>
      </c>
      <c r="S199">
        <f t="shared" si="9"/>
        <v>4</v>
      </c>
      <c r="T199">
        <f t="shared" si="9"/>
        <v>7</v>
      </c>
    </row>
    <row r="200" spans="1:22" x14ac:dyDescent="0.35">
      <c r="A200" s="3">
        <v>5</v>
      </c>
      <c r="B200" s="3">
        <v>13</v>
      </c>
      <c r="C200" s="3">
        <v>3</v>
      </c>
      <c r="D200" s="3">
        <v>10</v>
      </c>
      <c r="E200" s="3">
        <v>3</v>
      </c>
      <c r="G200" s="3">
        <v>5</v>
      </c>
      <c r="H200" s="3">
        <v>6</v>
      </c>
      <c r="I200" s="3">
        <v>2</v>
      </c>
      <c r="J200" s="3">
        <v>4</v>
      </c>
      <c r="L200" s="3">
        <v>5</v>
      </c>
      <c r="M200" s="3"/>
      <c r="N200" s="3"/>
      <c r="O200" s="3"/>
      <c r="Q200" s="3">
        <v>5</v>
      </c>
      <c r="R200" s="3">
        <f t="shared" si="10"/>
        <v>6</v>
      </c>
      <c r="S200" s="3">
        <f t="shared" si="9"/>
        <v>2</v>
      </c>
      <c r="T200" s="3">
        <f t="shared" si="9"/>
        <v>4</v>
      </c>
    </row>
    <row r="202" spans="1:22" x14ac:dyDescent="0.35">
      <c r="A202" s="1" t="s">
        <v>2</v>
      </c>
      <c r="B202" s="1" t="s">
        <v>3</v>
      </c>
      <c r="C202" s="1" t="s">
        <v>4</v>
      </c>
      <c r="D202" s="1" t="s">
        <v>5</v>
      </c>
      <c r="E202" s="1" t="s">
        <v>6</v>
      </c>
      <c r="F202" s="2"/>
      <c r="G202" s="1" t="s">
        <v>2</v>
      </c>
      <c r="H202" s="1" t="s">
        <v>7</v>
      </c>
      <c r="I202" s="1" t="s">
        <v>8</v>
      </c>
      <c r="J202" s="1" t="s">
        <v>9</v>
      </c>
      <c r="L202" s="1" t="s">
        <v>2</v>
      </c>
      <c r="M202" s="1" t="s">
        <v>7</v>
      </c>
      <c r="N202" s="1" t="s">
        <v>8</v>
      </c>
      <c r="O202" s="1" t="s">
        <v>9</v>
      </c>
      <c r="Q202" s="1" t="s">
        <v>2</v>
      </c>
      <c r="R202" s="1" t="s">
        <v>7</v>
      </c>
      <c r="S202" s="1" t="s">
        <v>8</v>
      </c>
      <c r="T202" s="1" t="s">
        <v>9</v>
      </c>
    </row>
    <row r="203" spans="1:22" x14ac:dyDescent="0.35">
      <c r="A203">
        <v>1</v>
      </c>
      <c r="B203">
        <v>7</v>
      </c>
      <c r="C203">
        <v>7</v>
      </c>
      <c r="D203">
        <v>13</v>
      </c>
      <c r="E203">
        <v>7</v>
      </c>
      <c r="G203">
        <v>1</v>
      </c>
      <c r="H203">
        <v>14</v>
      </c>
      <c r="I203">
        <v>7</v>
      </c>
      <c r="J203">
        <v>8</v>
      </c>
      <c r="L203">
        <v>1</v>
      </c>
      <c r="M203" t="e" cm="1">
        <f t="array" aca="1" ref="M203:O203" ca="1">MMULT(B203:E207,_xlfn.ANCHORARRAY(U147))+_xlfn.ANCHORARRAY(U146)</f>
        <v>#NAME?</v>
      </c>
      <c r="N203" t="e">
        <f ca="1"/>
        <v>#NAME?</v>
      </c>
      <c r="O203" t="e">
        <f ca="1"/>
        <v>#NAME?</v>
      </c>
      <c r="Q203">
        <v>1</v>
      </c>
      <c r="R203" t="e">
        <f ca="1">H203-M203</f>
        <v>#NAME?</v>
      </c>
      <c r="S203" t="e">
        <f t="shared" ref="S203:T207" ca="1" si="11">I203-N203</f>
        <v>#NAME?</v>
      </c>
      <c r="T203" t="e">
        <f t="shared" ca="1" si="11"/>
        <v>#NAME?</v>
      </c>
      <c r="V203" t="e">
        <f ca="1">SUMSQ(R203:T207)</f>
        <v>#NAME?</v>
      </c>
    </row>
    <row r="204" spans="1:22" x14ac:dyDescent="0.35">
      <c r="A204">
        <v>2</v>
      </c>
      <c r="B204">
        <v>4</v>
      </c>
      <c r="C204">
        <v>3</v>
      </c>
      <c r="D204">
        <v>14</v>
      </c>
      <c r="E204">
        <v>7</v>
      </c>
      <c r="G204">
        <v>2</v>
      </c>
      <c r="H204">
        <v>10</v>
      </c>
      <c r="I204">
        <v>7</v>
      </c>
      <c r="J204">
        <v>6</v>
      </c>
      <c r="L204">
        <v>2</v>
      </c>
      <c r="Q204">
        <v>2</v>
      </c>
      <c r="R204">
        <f t="shared" ref="R204:R207" si="12">H204-M204</f>
        <v>10</v>
      </c>
      <c r="S204">
        <f t="shared" si="11"/>
        <v>7</v>
      </c>
      <c r="T204">
        <f t="shared" si="11"/>
        <v>6</v>
      </c>
    </row>
    <row r="205" spans="1:22" x14ac:dyDescent="0.35">
      <c r="A205">
        <v>3</v>
      </c>
      <c r="B205">
        <v>10</v>
      </c>
      <c r="C205">
        <v>5</v>
      </c>
      <c r="D205">
        <v>12</v>
      </c>
      <c r="E205">
        <v>5</v>
      </c>
      <c r="G205">
        <v>3</v>
      </c>
      <c r="H205">
        <v>8</v>
      </c>
      <c r="I205">
        <v>5</v>
      </c>
      <c r="J205">
        <v>5</v>
      </c>
      <c r="L205">
        <v>3</v>
      </c>
      <c r="Q205">
        <v>3</v>
      </c>
      <c r="R205">
        <f t="shared" si="12"/>
        <v>8</v>
      </c>
      <c r="S205">
        <f t="shared" si="11"/>
        <v>5</v>
      </c>
      <c r="T205">
        <f t="shared" si="11"/>
        <v>5</v>
      </c>
    </row>
    <row r="206" spans="1:22" x14ac:dyDescent="0.35">
      <c r="A206">
        <v>4</v>
      </c>
      <c r="B206">
        <v>16</v>
      </c>
      <c r="C206">
        <v>7</v>
      </c>
      <c r="D206">
        <v>11</v>
      </c>
      <c r="E206">
        <v>3</v>
      </c>
      <c r="G206">
        <v>4</v>
      </c>
      <c r="H206">
        <v>2</v>
      </c>
      <c r="I206">
        <v>4</v>
      </c>
      <c r="J206">
        <v>7</v>
      </c>
      <c r="L206">
        <v>4</v>
      </c>
      <c r="Q206">
        <v>4</v>
      </c>
      <c r="R206">
        <f t="shared" si="12"/>
        <v>2</v>
      </c>
      <c r="S206">
        <f t="shared" si="11"/>
        <v>4</v>
      </c>
      <c r="T206">
        <f t="shared" si="11"/>
        <v>7</v>
      </c>
    </row>
    <row r="207" spans="1:22" x14ac:dyDescent="0.35">
      <c r="A207" s="3">
        <v>5</v>
      </c>
      <c r="B207" s="3">
        <v>13</v>
      </c>
      <c r="C207" s="3">
        <v>3</v>
      </c>
      <c r="D207" s="3">
        <v>10</v>
      </c>
      <c r="E207" s="3">
        <v>3</v>
      </c>
      <c r="G207" s="3">
        <v>5</v>
      </c>
      <c r="H207" s="3">
        <v>6</v>
      </c>
      <c r="I207" s="3">
        <v>2</v>
      </c>
      <c r="J207" s="3">
        <v>4</v>
      </c>
      <c r="L207" s="3">
        <v>5</v>
      </c>
      <c r="M207" s="3"/>
      <c r="N207" s="3"/>
      <c r="O207" s="3"/>
      <c r="Q207" s="3">
        <v>5</v>
      </c>
      <c r="R207" s="3">
        <f t="shared" si="12"/>
        <v>6</v>
      </c>
      <c r="S207" s="3">
        <f t="shared" si="11"/>
        <v>2</v>
      </c>
      <c r="T207" s="3">
        <f t="shared" si="11"/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2025-12-08T10:13:47Z</dcterms:created>
  <dcterms:modified xsi:type="dcterms:W3CDTF">2025-12-08T10:17:10Z</dcterms:modified>
</cp:coreProperties>
</file>