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39" documentId="8_{3494FEB4-29D4-4632-AACD-25248E4AE896}" xr6:coauthVersionLast="47" xr6:coauthVersionMax="47" xr10:uidLastSave="{1A4EEAB3-8584-4375-ACD8-79707F0E027D}"/>
  <bookViews>
    <workbookView xWindow="-110" yWindow="-110" windowWidth="19420" windowHeight="10300" xr2:uid="{A8B0121E-1F54-44A7-80B7-2120877E0A61}"/>
  </bookViews>
  <sheets>
    <sheet name="Title" sheetId="1" r:id="rId1"/>
    <sheet name="Exampl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4" l="1" a="1"/>
  <c r="B34" i="4" s="1"/>
  <c r="E30" i="4" a="1"/>
  <c r="E30" i="4" s="1"/>
  <c r="W26" i="4"/>
  <c r="W25" i="4"/>
  <c r="W24" i="4"/>
  <c r="W23" i="4"/>
  <c r="W22" i="4"/>
  <c r="W21" i="4"/>
  <c r="W20" i="4"/>
  <c r="W19" i="4" a="1"/>
  <c r="W19" i="4" s="1"/>
  <c r="W8" i="4" a="1"/>
  <c r="W15" i="4" s="1"/>
  <c r="H1" i="4"/>
  <c r="H1" i="4" a="1"/>
  <c r="W8" i="4" l="1"/>
  <c r="W9" i="4"/>
  <c r="W10" i="4"/>
  <c r="W11" i="4"/>
  <c r="W12" i="4"/>
  <c r="W13" i="4"/>
  <c r="W14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<sst xmlns="http://schemas.openxmlformats.org/spreadsheetml/2006/main" count="121" uniqueCount="30">
  <si>
    <t>obs</t>
  </si>
  <si>
    <t>age</t>
  </si>
  <si>
    <t>gender</t>
  </si>
  <si>
    <t>weight</t>
  </si>
  <si>
    <t>chol</t>
  </si>
  <si>
    <t>coeff</t>
  </si>
  <si>
    <t>std err</t>
  </si>
  <si>
    <t>lower</t>
  </si>
  <si>
    <t>upper</t>
  </si>
  <si>
    <t>Intercept</t>
  </si>
  <si>
    <t>pred chol</t>
  </si>
  <si>
    <t>Real Statistics Using Excel</t>
  </si>
  <si>
    <t>Updated</t>
  </si>
  <si>
    <t>Copyright © 2013 - 2025 Charles Zaiontz</t>
  </si>
  <si>
    <t>Multivariate Regression Bootstrapping Support</t>
  </si>
  <si>
    <t>glucose</t>
  </si>
  <si>
    <t>pred gluc</t>
  </si>
  <si>
    <t>A</t>
  </si>
  <si>
    <t>B</t>
  </si>
  <si>
    <t>C</t>
  </si>
  <si>
    <t>D</t>
  </si>
  <si>
    <t>=MRegCIBoot(B2:D21,E2:F21)</t>
  </si>
  <si>
    <t>=MRegCIBootRes(B2:D21,E2:F21)</t>
  </si>
  <si>
    <t>=MRegCovBoot(B2:D21,E2:F21)</t>
  </si>
  <si>
    <t>=MRegCovBootRes(B2:D21,E2:F21)</t>
  </si>
  <si>
    <t>=MRegPredBoot(I30:K33,B2:D21,E2:F21,,,,FALSE)</t>
  </si>
  <si>
    <t>=MRegPredBootRes(I30:K33,B2:D21,E2:F21,,,FALSE)</t>
  </si>
  <si>
    <t>=MRegPredBoot(I30:K33,B2:D21,E2:F21)</t>
  </si>
  <si>
    <t>=MRegPredBootRes(I30:K33,B2:D21,E2:F21)</t>
  </si>
  <si>
    <t>=MRegPred(I30:K33,B2:D21,E2:F21)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</si>
</sst>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15" fontId="0" fillId="0" borderId="0" xfId="0" applyNumberFormat="1"/>
    <xf numFmtId="0" fontId="2" fillId="0" borderId="0" xfId="0" applyFont="1"/>
    <xf numFmtId="0" fontId="0" fillId="0" borderId="0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C20A-14BA-4030-B87D-9D360173F7BA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16">
        <v>46011</v>
      </c>
    </row>
    <row r="6" spans="1:2" x14ac:dyDescent="0.35">
      <c r="A6" s="17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AC7B-DB3C-4B05-88BE-F63B42E0741E}">
  <sheetPr codeName="Sheet4"/>
  <dimension ref="A1:W57"/>
  <sheetViews>
    <sheetView workbookViewId="0"/>
  </sheetViews>
  <sheetFormatPr defaultRowHeight="14.5" x14ac:dyDescent="0.35"/>
  <cols>
    <col min="1" max="1" width="6.81640625" customWidth="1"/>
    <col min="8" max="8" width="8.7265625" customWidth="1"/>
    <col min="17" max="17" width="8.7265625" customWidth="1"/>
  </cols>
  <sheetData>
    <row r="1" spans="1:23" x14ac:dyDescent="0.35">
      <c r="A1" s="1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20" t="s">
        <v>15</v>
      </c>
      <c r="G1" s="18"/>
      <c r="H1" t="e" cm="1">
        <f t="array" aca="1" ref="H1" ca="1">MRegCoeff(B1:D21,E1:F21,TRUE)</f>
        <v>#NAME?</v>
      </c>
      <c r="I1" s="3"/>
      <c r="J1" s="3"/>
    </row>
    <row r="2" spans="1:23" x14ac:dyDescent="0.35">
      <c r="A2">
        <v>206</v>
      </c>
      <c r="B2" s="3">
        <v>68</v>
      </c>
      <c r="C2" s="3">
        <v>0</v>
      </c>
      <c r="D2" s="3">
        <v>130</v>
      </c>
      <c r="E2" s="3">
        <v>207</v>
      </c>
      <c r="F2" s="19">
        <v>4.82</v>
      </c>
      <c r="G2" s="19"/>
      <c r="I2" s="6"/>
      <c r="J2" s="7"/>
    </row>
    <row r="3" spans="1:23" x14ac:dyDescent="0.35">
      <c r="A3">
        <v>119</v>
      </c>
      <c r="B3" s="3">
        <v>50</v>
      </c>
      <c r="C3" s="3">
        <v>0</v>
      </c>
      <c r="D3" s="3">
        <v>263</v>
      </c>
      <c r="E3" s="3">
        <v>174</v>
      </c>
      <c r="F3" s="19">
        <v>5.35</v>
      </c>
      <c r="G3" s="19"/>
      <c r="I3" s="8"/>
      <c r="J3" s="9"/>
    </row>
    <row r="4" spans="1:23" x14ac:dyDescent="0.35">
      <c r="A4">
        <v>5</v>
      </c>
      <c r="B4" s="3">
        <v>64</v>
      </c>
      <c r="C4" s="3">
        <v>0</v>
      </c>
      <c r="D4" s="3">
        <v>183</v>
      </c>
      <c r="E4" s="3">
        <v>249</v>
      </c>
      <c r="F4" s="19">
        <v>7.72</v>
      </c>
      <c r="G4" s="19"/>
      <c r="I4" s="8"/>
      <c r="J4" s="9"/>
    </row>
    <row r="5" spans="1:23" x14ac:dyDescent="0.35">
      <c r="A5">
        <v>179</v>
      </c>
      <c r="B5" s="3">
        <v>58</v>
      </c>
      <c r="C5" s="3">
        <v>0</v>
      </c>
      <c r="D5" s="3">
        <v>215</v>
      </c>
      <c r="E5" s="3">
        <v>201</v>
      </c>
      <c r="F5" s="19">
        <v>5.35</v>
      </c>
      <c r="G5" s="19"/>
      <c r="I5" s="10"/>
      <c r="J5" s="11"/>
    </row>
    <row r="6" spans="1:23" ht="15" thickBot="1" x14ac:dyDescent="0.4">
      <c r="A6">
        <v>396</v>
      </c>
      <c r="B6" s="3">
        <v>37</v>
      </c>
      <c r="C6" s="3">
        <v>0</v>
      </c>
      <c r="D6" s="3">
        <v>136</v>
      </c>
      <c r="E6" s="3">
        <v>179</v>
      </c>
      <c r="F6" s="19">
        <v>4.99</v>
      </c>
      <c r="G6" s="19"/>
    </row>
    <row r="7" spans="1:23" ht="15" thickTop="1" x14ac:dyDescent="0.35">
      <c r="A7">
        <v>76</v>
      </c>
      <c r="B7" s="3">
        <v>76</v>
      </c>
      <c r="C7" s="3">
        <v>1</v>
      </c>
      <c r="D7" s="3">
        <v>143</v>
      </c>
      <c r="E7" s="3">
        <v>209</v>
      </c>
      <c r="F7" s="19">
        <v>7.44</v>
      </c>
      <c r="G7" s="19"/>
      <c r="I7" s="4"/>
      <c r="J7" s="4" t="s">
        <v>5</v>
      </c>
      <c r="K7" s="4" t="s">
        <v>6</v>
      </c>
      <c r="L7" s="4" t="s">
        <v>7</v>
      </c>
      <c r="M7" s="4" t="s">
        <v>8</v>
      </c>
    </row>
    <row r="8" spans="1:23" x14ac:dyDescent="0.35">
      <c r="A8">
        <v>402</v>
      </c>
      <c r="B8" s="3">
        <v>41</v>
      </c>
      <c r="C8" s="3">
        <v>1</v>
      </c>
      <c r="D8" s="3">
        <v>197</v>
      </c>
      <c r="E8" s="3">
        <v>199</v>
      </c>
      <c r="F8" s="19">
        <v>4.49</v>
      </c>
      <c r="G8" s="19"/>
      <c r="H8" t="s">
        <v>4</v>
      </c>
      <c r="I8" t="s">
        <v>9</v>
      </c>
      <c r="J8">
        <v>118.28955892511391</v>
      </c>
      <c r="K8">
        <v>43.001343403774662</v>
      </c>
      <c r="L8">
        <v>25.226174392591929</v>
      </c>
      <c r="M8">
        <v>192.59177225175335</v>
      </c>
      <c r="O8" s="6">
        <v>1754.2923189173869</v>
      </c>
      <c r="P8" s="5">
        <v>-14.691366848589299</v>
      </c>
      <c r="Q8" s="5">
        <v>-184.07255812638061</v>
      </c>
      <c r="R8" s="7">
        <v>-4.7207474768339575</v>
      </c>
      <c r="S8" s="5">
        <v>-11.834625569074481</v>
      </c>
      <c r="T8" s="5">
        <v>4.8415261520796539E-2</v>
      </c>
      <c r="U8" s="5">
        <v>2.4404970886807882</v>
      </c>
      <c r="V8" s="7">
        <v>4.1411928241727902E-2</v>
      </c>
      <c r="W8" s="12" t="e">
        <f t="array" aca="1" ref="W8:W15" ca="1">SQRT(DIAG(O8:V15))</f>
        <v>#NAME?</v>
      </c>
    </row>
    <row r="9" spans="1:23" x14ac:dyDescent="0.35">
      <c r="A9">
        <v>198</v>
      </c>
      <c r="B9" s="3">
        <v>62</v>
      </c>
      <c r="C9" s="3">
        <v>0</v>
      </c>
      <c r="D9" s="3">
        <v>251</v>
      </c>
      <c r="E9" s="3">
        <v>169</v>
      </c>
      <c r="F9" s="19">
        <v>5.22</v>
      </c>
      <c r="G9" s="19"/>
      <c r="I9" t="s">
        <v>1</v>
      </c>
      <c r="J9">
        <v>1.1350904293306701</v>
      </c>
      <c r="K9">
        <v>0.5044442484766376</v>
      </c>
      <c r="L9">
        <v>0.30021736652947872</v>
      </c>
      <c r="M9">
        <v>2.243864858430328</v>
      </c>
      <c r="O9" s="8">
        <v>-14.691366848589299</v>
      </c>
      <c r="P9" s="23">
        <v>0.27278760434302995</v>
      </c>
      <c r="Q9" s="23">
        <v>4.464594699361963</v>
      </c>
      <c r="R9" s="9">
        <v>-6.3692111294670261E-3</v>
      </c>
      <c r="S9" s="23">
        <v>6.0754073648499329E-3</v>
      </c>
      <c r="T9" s="23">
        <v>-7.565578891158951E-4</v>
      </c>
      <c r="U9" s="23">
        <v>-2.4058358350752249E-2</v>
      </c>
      <c r="V9" s="9">
        <v>3.6221156187992923E-4</v>
      </c>
      <c r="W9" s="13" t="e">
        <f ca="1"/>
        <v>#NAME?</v>
      </c>
    </row>
    <row r="10" spans="1:23" x14ac:dyDescent="0.35">
      <c r="A10">
        <v>37</v>
      </c>
      <c r="B10" s="3">
        <v>35</v>
      </c>
      <c r="C10" s="3">
        <v>0</v>
      </c>
      <c r="D10" s="3">
        <v>159</v>
      </c>
      <c r="E10" s="3">
        <v>194</v>
      </c>
      <c r="F10" s="19">
        <v>2.68</v>
      </c>
      <c r="G10" s="19"/>
      <c r="I10" t="s">
        <v>2</v>
      </c>
      <c r="J10">
        <v>34.159338709673591</v>
      </c>
      <c r="K10">
        <v>16.545369701255861</v>
      </c>
      <c r="L10">
        <v>2.8629844518654863</v>
      </c>
      <c r="M10">
        <v>65.782209537800782</v>
      </c>
      <c r="O10" s="8">
        <v>-184.07255812638061</v>
      </c>
      <c r="P10" s="23">
        <v>4.464594699361963</v>
      </c>
      <c r="Q10" s="23">
        <v>291.40634242799138</v>
      </c>
      <c r="R10" s="9">
        <v>-0.87919018751780809</v>
      </c>
      <c r="S10" s="23">
        <v>1.5359449463426902</v>
      </c>
      <c r="T10" s="23">
        <v>-4.1868001750613872E-2</v>
      </c>
      <c r="U10" s="23">
        <v>2.1945483080540735</v>
      </c>
      <c r="V10" s="9">
        <v>-8.7822772627176842E-3</v>
      </c>
      <c r="W10" s="13" t="e">
        <f ca="1"/>
        <v>#NAME?</v>
      </c>
    </row>
    <row r="11" spans="1:23" x14ac:dyDescent="0.35">
      <c r="A11">
        <v>251</v>
      </c>
      <c r="B11" s="3">
        <v>19</v>
      </c>
      <c r="C11" s="3">
        <v>1</v>
      </c>
      <c r="D11" s="3">
        <v>135</v>
      </c>
      <c r="E11" s="3">
        <v>146</v>
      </c>
      <c r="F11" s="19">
        <v>4.76</v>
      </c>
      <c r="G11" s="19"/>
      <c r="I11" s="2" t="s">
        <v>3</v>
      </c>
      <c r="J11" s="2">
        <v>7.5508307799593888E-2</v>
      </c>
      <c r="K11" s="2">
        <v>0.17829920945567851</v>
      </c>
      <c r="L11" s="2">
        <v>-0.22383080550519807</v>
      </c>
      <c r="M11" s="2">
        <v>0.49742360801766949</v>
      </c>
      <c r="O11" s="10">
        <v>-4.7207474768339575</v>
      </c>
      <c r="P11" s="2">
        <v>-6.3692111294670261E-3</v>
      </c>
      <c r="Q11" s="2">
        <v>-0.87919018751780809</v>
      </c>
      <c r="R11" s="11">
        <v>2.9291685657257576E-2</v>
      </c>
      <c r="S11" s="23">
        <v>5.4517696891119155E-2</v>
      </c>
      <c r="T11" s="23">
        <v>1.7113281113544199E-4</v>
      </c>
      <c r="U11" s="23">
        <v>-1.9003428439286235E-2</v>
      </c>
      <c r="V11" s="9">
        <v>-2.8258930153695884E-4</v>
      </c>
      <c r="W11" s="13" t="e">
        <f ca="1"/>
        <v>#NAME?</v>
      </c>
    </row>
    <row r="12" spans="1:23" x14ac:dyDescent="0.35">
      <c r="A12">
        <v>96</v>
      </c>
      <c r="B12" s="3">
        <v>21</v>
      </c>
      <c r="C12" s="3">
        <v>1</v>
      </c>
      <c r="D12" s="3">
        <v>142</v>
      </c>
      <c r="E12" s="3">
        <v>203</v>
      </c>
      <c r="F12" s="19">
        <v>4.0999999999999996</v>
      </c>
      <c r="G12" s="19"/>
      <c r="H12" t="s">
        <v>15</v>
      </c>
      <c r="I12" t="s">
        <v>9</v>
      </c>
      <c r="J12">
        <v>-1.0746436583754595</v>
      </c>
      <c r="K12">
        <v>2.7458733849291921</v>
      </c>
      <c r="L12">
        <v>-6.8526636831138603</v>
      </c>
      <c r="M12">
        <v>3.3284587174636044</v>
      </c>
      <c r="O12" s="8">
        <v>-11.834625569074481</v>
      </c>
      <c r="P12" s="23">
        <v>6.0754073648499329E-3</v>
      </c>
      <c r="Q12" s="23">
        <v>1.5359449463426902</v>
      </c>
      <c r="R12" s="23">
        <v>5.4517696891119155E-2</v>
      </c>
      <c r="S12" s="6">
        <v>6.8853927278168676</v>
      </c>
      <c r="T12" s="5">
        <v>-1.1886730945076772E-2</v>
      </c>
      <c r="U12" s="5">
        <v>-0.92638163096889958</v>
      </c>
      <c r="V12" s="7">
        <v>-3.1902549915977567E-2</v>
      </c>
      <c r="W12" s="12" t="e">
        <f ca="1"/>
        <v>#NAME?</v>
      </c>
    </row>
    <row r="13" spans="1:23" x14ac:dyDescent="0.35">
      <c r="A13">
        <v>199</v>
      </c>
      <c r="B13" s="3">
        <v>63</v>
      </c>
      <c r="C13" s="3">
        <v>1</v>
      </c>
      <c r="D13" s="3">
        <v>200</v>
      </c>
      <c r="E13" s="3">
        <v>283</v>
      </c>
      <c r="F13" s="19">
        <v>8.25</v>
      </c>
      <c r="G13" s="19"/>
      <c r="I13" t="s">
        <v>1</v>
      </c>
      <c r="J13">
        <v>4.3002764551606301E-2</v>
      </c>
      <c r="K13">
        <v>2.2052422027033284E-2</v>
      </c>
      <c r="L13">
        <v>-3.2215225927292312E-3</v>
      </c>
      <c r="M13">
        <v>8.4332841911958223E-2</v>
      </c>
      <c r="O13" s="8">
        <v>4.8415261520796539E-2</v>
      </c>
      <c r="P13" s="23">
        <v>-7.565578891158951E-4</v>
      </c>
      <c r="Q13" s="23">
        <v>-4.1868001750613872E-2</v>
      </c>
      <c r="R13" s="23">
        <v>1.7113281113544199E-4</v>
      </c>
      <c r="S13" s="8">
        <v>-1.1886730945076772E-2</v>
      </c>
      <c r="T13" s="23">
        <v>4.1732767057997154E-4</v>
      </c>
      <c r="U13" s="23">
        <v>2.8566659671133473E-3</v>
      </c>
      <c r="V13" s="9">
        <v>-6.8374153411000449E-5</v>
      </c>
      <c r="W13" s="13" t="e">
        <f ca="1"/>
        <v>#NAME?</v>
      </c>
    </row>
    <row r="14" spans="1:23" x14ac:dyDescent="0.35">
      <c r="A14">
        <v>173</v>
      </c>
      <c r="B14" s="3">
        <v>71</v>
      </c>
      <c r="C14" s="3">
        <v>0</v>
      </c>
      <c r="D14" s="3">
        <v>171</v>
      </c>
      <c r="E14" s="3">
        <v>199</v>
      </c>
      <c r="F14" s="19">
        <v>4.96</v>
      </c>
      <c r="G14" s="19"/>
      <c r="I14" t="s">
        <v>2</v>
      </c>
      <c r="J14" s="23">
        <v>1.3666691198670511</v>
      </c>
      <c r="K14" s="23">
        <v>0.75183536524481709</v>
      </c>
      <c r="L14" s="23">
        <v>-0.11652120102414187</v>
      </c>
      <c r="M14" s="23">
        <v>2.8502200748023441</v>
      </c>
      <c r="O14" s="8">
        <v>2.4404970886807882</v>
      </c>
      <c r="P14" s="23">
        <v>-2.4058358350752249E-2</v>
      </c>
      <c r="Q14" s="23">
        <v>2.1945483080540735</v>
      </c>
      <c r="R14" s="23">
        <v>-1.9003428439286235E-2</v>
      </c>
      <c r="S14" s="8">
        <v>-0.92638163096889958</v>
      </c>
      <c r="T14" s="23">
        <v>2.8566659671133473E-3</v>
      </c>
      <c r="U14" s="23">
        <v>0.56025806621418617</v>
      </c>
      <c r="V14" s="9">
        <v>2.6858993121526885E-3</v>
      </c>
      <c r="W14" s="13" t="e">
        <f ca="1"/>
        <v>#NAME?</v>
      </c>
    </row>
    <row r="15" spans="1:23" x14ac:dyDescent="0.35">
      <c r="A15">
        <v>173</v>
      </c>
      <c r="B15" s="3">
        <v>71</v>
      </c>
      <c r="C15" s="3">
        <v>0</v>
      </c>
      <c r="D15" s="3">
        <v>171</v>
      </c>
      <c r="E15" s="3">
        <v>199</v>
      </c>
      <c r="F15" s="19">
        <v>4.96</v>
      </c>
      <c r="G15" s="19"/>
      <c r="I15" s="2" t="s">
        <v>3</v>
      </c>
      <c r="J15" s="2">
        <v>2.0000525949645152E-2</v>
      </c>
      <c r="K15" s="2">
        <v>1.3821571096050953E-2</v>
      </c>
      <c r="L15" s="2">
        <v>-1.9659831469172051E-3</v>
      </c>
      <c r="M15" s="2">
        <v>4.5479908385853252E-2</v>
      </c>
      <c r="O15" s="10">
        <v>4.1411928241727902E-2</v>
      </c>
      <c r="P15" s="2">
        <v>3.6221156187992923E-4</v>
      </c>
      <c r="Q15" s="2">
        <v>-8.7822772627176842E-3</v>
      </c>
      <c r="R15" s="2">
        <v>-2.8258930153695884E-4</v>
      </c>
      <c r="S15" s="10">
        <v>-3.1902549915977567E-2</v>
      </c>
      <c r="T15" s="2">
        <v>-6.8374153411000449E-5</v>
      </c>
      <c r="U15" s="2">
        <v>2.6858993121526885E-3</v>
      </c>
      <c r="V15" s="11">
        <v>1.9296056136689144E-4</v>
      </c>
      <c r="W15" s="14" t="e">
        <f ca="1"/>
        <v>#NAME?</v>
      </c>
    </row>
    <row r="16" spans="1:23" x14ac:dyDescent="0.35">
      <c r="A16">
        <v>10</v>
      </c>
      <c r="B16" s="3">
        <v>55</v>
      </c>
      <c r="C16" s="3">
        <v>1</v>
      </c>
      <c r="D16" s="3">
        <v>202</v>
      </c>
      <c r="E16" s="3">
        <v>263</v>
      </c>
      <c r="F16" s="19">
        <v>5.78</v>
      </c>
      <c r="G16" s="19"/>
      <c r="I16" t="s">
        <v>21</v>
      </c>
      <c r="O16" t="s">
        <v>23</v>
      </c>
    </row>
    <row r="17" spans="1:23" ht="15" thickBot="1" x14ac:dyDescent="0.4">
      <c r="A17">
        <v>208</v>
      </c>
      <c r="B17" s="3">
        <v>64</v>
      </c>
      <c r="C17" s="3">
        <v>1</v>
      </c>
      <c r="D17" s="3">
        <v>167</v>
      </c>
      <c r="E17" s="3">
        <v>202</v>
      </c>
      <c r="F17" s="19">
        <v>5.5</v>
      </c>
      <c r="G17" s="19"/>
    </row>
    <row r="18" spans="1:23" ht="15" thickTop="1" x14ac:dyDescent="0.35">
      <c r="A18">
        <v>10</v>
      </c>
      <c r="B18" s="3">
        <v>55</v>
      </c>
      <c r="C18" s="3">
        <v>1</v>
      </c>
      <c r="D18" s="3">
        <v>202</v>
      </c>
      <c r="E18" s="3">
        <v>263</v>
      </c>
      <c r="F18" s="19">
        <v>5.78</v>
      </c>
      <c r="G18" s="19"/>
      <c r="I18" s="4"/>
      <c r="J18" s="4" t="s">
        <v>5</v>
      </c>
      <c r="K18" s="4" t="s">
        <v>6</v>
      </c>
      <c r="L18" s="4" t="s">
        <v>7</v>
      </c>
      <c r="M18" s="4" t="s">
        <v>8</v>
      </c>
    </row>
    <row r="19" spans="1:23" x14ac:dyDescent="0.35">
      <c r="A19">
        <v>23</v>
      </c>
      <c r="B19" s="3">
        <v>38</v>
      </c>
      <c r="C19" s="3">
        <v>1</v>
      </c>
      <c r="D19" s="3">
        <v>288</v>
      </c>
      <c r="E19" s="3">
        <v>203</v>
      </c>
      <c r="F19" s="19">
        <v>12.74</v>
      </c>
      <c r="G19" s="19"/>
      <c r="H19" t="s">
        <v>4</v>
      </c>
      <c r="I19" t="s">
        <v>9</v>
      </c>
      <c r="J19">
        <v>119.66008778047535</v>
      </c>
      <c r="K19">
        <v>37.531340205244121</v>
      </c>
      <c r="L19">
        <v>47.512622991465378</v>
      </c>
      <c r="M19">
        <v>192.04302370225605</v>
      </c>
      <c r="O19" s="6">
        <v>1372.5906659038731</v>
      </c>
      <c r="P19" s="5">
        <v>-9.8470480499287767</v>
      </c>
      <c r="Q19" s="5">
        <v>-194.35822514197616</v>
      </c>
      <c r="R19" s="7">
        <v>-3.7750900791768065</v>
      </c>
      <c r="S19" s="5">
        <v>7.6376387743359233</v>
      </c>
      <c r="T19" s="5">
        <v>-5.2862071270098315E-2</v>
      </c>
      <c r="U19" s="5">
        <v>-1.8608558048769963</v>
      </c>
      <c r="V19" s="7">
        <v>-2.1152458661081223E-2</v>
      </c>
      <c r="W19" s="12" t="e">
        <f t="array" aca="1" ref="W19:W26" ca="1">SQRT(DIAG(O19:V26))</f>
        <v>#NAME?</v>
      </c>
    </row>
    <row r="20" spans="1:23" x14ac:dyDescent="0.35">
      <c r="A20">
        <v>309</v>
      </c>
      <c r="B20" s="3">
        <v>38</v>
      </c>
      <c r="C20" s="3">
        <v>1</v>
      </c>
      <c r="D20" s="3">
        <v>248</v>
      </c>
      <c r="E20" s="3">
        <v>251</v>
      </c>
      <c r="F20" s="19">
        <v>5.51</v>
      </c>
      <c r="G20" s="19"/>
      <c r="I20" t="s">
        <v>1</v>
      </c>
      <c r="J20">
        <v>1.1115724354949881</v>
      </c>
      <c r="K20">
        <v>0.42006599769054392</v>
      </c>
      <c r="L20">
        <v>0.31067755172986911</v>
      </c>
      <c r="M20">
        <v>1.9430708572325441</v>
      </c>
      <c r="O20" s="8">
        <v>-9.8470480499287767</v>
      </c>
      <c r="P20" s="23">
        <v>0.16854716054919686</v>
      </c>
      <c r="Q20" s="23">
        <v>2.255211608986019</v>
      </c>
      <c r="R20" s="9">
        <v>1.5596845765091554E-4</v>
      </c>
      <c r="S20" s="23">
        <v>-9.821922572141302E-2</v>
      </c>
      <c r="T20" s="23">
        <v>1.1260264046703663E-3</v>
      </c>
      <c r="U20" s="23">
        <v>2.3769371202130702E-2</v>
      </c>
      <c r="V20" s="9">
        <v>1.6232359758511279E-4</v>
      </c>
      <c r="W20" s="13" t="e">
        <f ca="1"/>
        <v>#NAME?</v>
      </c>
    </row>
    <row r="21" spans="1:23" x14ac:dyDescent="0.35">
      <c r="A21" s="2">
        <v>2</v>
      </c>
      <c r="B21" s="15">
        <v>29</v>
      </c>
      <c r="C21" s="15">
        <v>1</v>
      </c>
      <c r="D21" s="15">
        <v>218</v>
      </c>
      <c r="E21" s="15">
        <v>165</v>
      </c>
      <c r="F21" s="21">
        <v>4.4400000000000004</v>
      </c>
      <c r="G21" s="22"/>
      <c r="I21" t="s">
        <v>2</v>
      </c>
      <c r="J21">
        <v>33.131255371285704</v>
      </c>
      <c r="K21">
        <v>13.897529423052998</v>
      </c>
      <c r="L21">
        <v>5.3466172631130178</v>
      </c>
      <c r="M21">
        <v>60.211046636328405</v>
      </c>
      <c r="O21" s="8">
        <v>-194.35822514197616</v>
      </c>
      <c r="P21" s="23">
        <v>2.255211608986019</v>
      </c>
      <c r="Q21" s="23">
        <v>204.73976145614026</v>
      </c>
      <c r="R21" s="9">
        <v>-0.17045216334647947</v>
      </c>
      <c r="S21" s="23">
        <v>-1.1521142860994047</v>
      </c>
      <c r="T21" s="23">
        <v>8.7159321280747565E-3</v>
      </c>
      <c r="U21" s="23">
        <v>1.3086849214463705</v>
      </c>
      <c r="V21" s="9">
        <v>5.589899608189271E-4</v>
      </c>
      <c r="W21" s="13" t="e">
        <f ca="1"/>
        <v>#NAME?</v>
      </c>
    </row>
    <row r="22" spans="1:23" x14ac:dyDescent="0.35">
      <c r="I22" s="2" t="s">
        <v>3</v>
      </c>
      <c r="J22" s="2">
        <v>7.1391784921579035E-2</v>
      </c>
      <c r="K22" s="2">
        <v>0.14755541594774962</v>
      </c>
      <c r="L22" s="2">
        <v>-0.22913570517600235</v>
      </c>
      <c r="M22" s="2">
        <v>0.34422946933340626</v>
      </c>
      <c r="O22" s="10">
        <v>-3.7750900791768065</v>
      </c>
      <c r="P22" s="2">
        <v>1.5596845765091554E-4</v>
      </c>
      <c r="Q22" s="2">
        <v>-0.17045216334647947</v>
      </c>
      <c r="R22" s="11">
        <v>2.014586524777821E-2</v>
      </c>
      <c r="S22" s="23">
        <v>-7.4977600143410605E-3</v>
      </c>
      <c r="T22" s="23">
        <v>-7.4397644756237522E-5</v>
      </c>
      <c r="U22" s="23">
        <v>-5.6160993691973962E-4</v>
      </c>
      <c r="V22" s="9">
        <v>6.5084545696399244E-5</v>
      </c>
      <c r="W22" s="13" t="e">
        <f ca="1"/>
        <v>#NAME?</v>
      </c>
    </row>
    <row r="23" spans="1:23" x14ac:dyDescent="0.35">
      <c r="H23" t="s">
        <v>15</v>
      </c>
      <c r="I23" t="s">
        <v>9</v>
      </c>
      <c r="J23">
        <v>-1.0102403361563914</v>
      </c>
      <c r="K23">
        <v>2.0833759633025659</v>
      </c>
      <c r="L23">
        <v>-4.5984464599647765</v>
      </c>
      <c r="M23">
        <v>3.5556509725912235</v>
      </c>
      <c r="O23" s="8">
        <v>7.6376387743359233</v>
      </c>
      <c r="P23" s="23">
        <v>-9.821922572141302E-2</v>
      </c>
      <c r="Q23" s="23">
        <v>-1.1521142860994047</v>
      </c>
      <c r="R23" s="23">
        <v>-7.4977600143410605E-3</v>
      </c>
      <c r="S23" s="6">
        <v>3.8836622604566071</v>
      </c>
      <c r="T23" s="5">
        <v>-2.697124339458816E-2</v>
      </c>
      <c r="U23" s="5">
        <v>-0.4860071564780879</v>
      </c>
      <c r="V23" s="7">
        <v>-1.1179655349634542E-2</v>
      </c>
      <c r="W23" s="12" t="e">
        <f ca="1"/>
        <v>#NAME?</v>
      </c>
    </row>
    <row r="24" spans="1:23" x14ac:dyDescent="0.35">
      <c r="I24" t="s">
        <v>1</v>
      </c>
      <c r="J24">
        <v>4.0766584354279239E-2</v>
      </c>
      <c r="K24">
        <v>2.3097405138691761E-2</v>
      </c>
      <c r="L24">
        <v>-7.5288472670203208E-3</v>
      </c>
      <c r="M24">
        <v>8.6728795195411823E-2</v>
      </c>
      <c r="O24" s="8">
        <v>-5.2862071270098315E-2</v>
      </c>
      <c r="P24" s="23">
        <v>1.1260264046703663E-3</v>
      </c>
      <c r="Q24" s="23">
        <v>8.7159321280747565E-3</v>
      </c>
      <c r="R24" s="23">
        <v>-7.4397644756237522E-5</v>
      </c>
      <c r="S24" s="8">
        <v>-2.697124339458816E-2</v>
      </c>
      <c r="T24" s="23">
        <v>4.8711552035177918E-4</v>
      </c>
      <c r="U24" s="23">
        <v>5.6124810060680583E-3</v>
      </c>
      <c r="V24" s="9">
        <v>-4.7473580412269915E-6</v>
      </c>
      <c r="W24" s="13" t="e">
        <f ca="1"/>
        <v>#NAME?</v>
      </c>
    </row>
    <row r="25" spans="1:23" x14ac:dyDescent="0.35">
      <c r="I25" t="s">
        <v>2</v>
      </c>
      <c r="J25" s="23">
        <v>1.4521582421609331</v>
      </c>
      <c r="K25" s="23">
        <v>0.79538302624103885</v>
      </c>
      <c r="L25" s="23">
        <v>-0.15908169579433906</v>
      </c>
      <c r="M25" s="23">
        <v>2.999899945671558</v>
      </c>
      <c r="O25" s="8">
        <v>-1.8608558048769963</v>
      </c>
      <c r="P25" s="23">
        <v>2.3769371202130702E-2</v>
      </c>
      <c r="Q25" s="23">
        <v>1.3086849214463705</v>
      </c>
      <c r="R25" s="23">
        <v>-5.6160993691973962E-4</v>
      </c>
      <c r="S25" s="8">
        <v>-0.4860071564780879</v>
      </c>
      <c r="T25" s="23">
        <v>5.6124810060680583E-3</v>
      </c>
      <c r="U25" s="23">
        <v>0.57628273140181474</v>
      </c>
      <c r="V25" s="9">
        <v>-5.8143679957732477E-4</v>
      </c>
      <c r="W25" s="13" t="e">
        <f ca="1"/>
        <v>#NAME?</v>
      </c>
    </row>
    <row r="26" spans="1:23" x14ac:dyDescent="0.35">
      <c r="I26" s="2" t="s">
        <v>3</v>
      </c>
      <c r="J26" s="2">
        <v>2.0328858006669535E-2</v>
      </c>
      <c r="K26" s="2">
        <v>7.9775897634766866E-3</v>
      </c>
      <c r="L26" s="2">
        <v>4.7740407338108248E-3</v>
      </c>
      <c r="M26" s="2">
        <v>3.6490600156675268E-2</v>
      </c>
      <c r="O26" s="10">
        <v>-2.1152458661081223E-2</v>
      </c>
      <c r="P26" s="2">
        <v>1.6232359758511279E-4</v>
      </c>
      <c r="Q26" s="2">
        <v>5.589899608189271E-4</v>
      </c>
      <c r="R26" s="2">
        <v>6.5084545696399244E-5</v>
      </c>
      <c r="S26" s="10">
        <v>-1.1179655349634542E-2</v>
      </c>
      <c r="T26" s="2">
        <v>-4.7473580412269915E-6</v>
      </c>
      <c r="U26" s="2">
        <v>-5.8143679957732477E-4</v>
      </c>
      <c r="V26" s="11">
        <v>6.1707277769737384E-5</v>
      </c>
      <c r="W26" s="14" t="e">
        <f ca="1"/>
        <v>#NAME?</v>
      </c>
    </row>
    <row r="27" spans="1:23" x14ac:dyDescent="0.35">
      <c r="I27" t="s">
        <v>22</v>
      </c>
      <c r="O27" t="s">
        <v>24</v>
      </c>
    </row>
    <row r="29" spans="1:23" x14ac:dyDescent="0.35">
      <c r="B29" s="15" t="s">
        <v>1</v>
      </c>
      <c r="C29" s="15" t="s">
        <v>2</v>
      </c>
      <c r="D29" s="15" t="s">
        <v>3</v>
      </c>
      <c r="E29" s="15" t="s">
        <v>10</v>
      </c>
      <c r="F29" s="20" t="s">
        <v>16</v>
      </c>
      <c r="I29" s="15" t="s">
        <v>1</v>
      </c>
      <c r="J29" s="15" t="s">
        <v>2</v>
      </c>
      <c r="K29" s="15" t="s">
        <v>3</v>
      </c>
      <c r="L29" s="15" t="s">
        <v>10</v>
      </c>
      <c r="M29" s="20" t="s">
        <v>16</v>
      </c>
    </row>
    <row r="30" spans="1:23" x14ac:dyDescent="0.35">
      <c r="A30" s="3" t="s">
        <v>17</v>
      </c>
      <c r="B30" s="3">
        <v>68</v>
      </c>
      <c r="C30" s="3">
        <v>0</v>
      </c>
      <c r="D30" s="3">
        <v>130</v>
      </c>
      <c r="E30" s="3" t="e" cm="1">
        <f t="array" aca="1" ref="E30" ca="1">MRegPredC(B30:D33,I2:J5)</f>
        <v>#NAME?</v>
      </c>
      <c r="H30" s="3" t="s">
        <v>17</v>
      </c>
      <c r="I30" s="3">
        <v>68</v>
      </c>
      <c r="J30" s="3">
        <v>0</v>
      </c>
      <c r="K30" s="3">
        <v>130</v>
      </c>
      <c r="L30" s="3">
        <v>204.3751138868891</v>
      </c>
      <c r="M30">
        <v>4.4059166299170238</v>
      </c>
    </row>
    <row r="31" spans="1:23" x14ac:dyDescent="0.35">
      <c r="A31" s="3" t="s">
        <v>18</v>
      </c>
      <c r="B31" s="3">
        <v>68</v>
      </c>
      <c r="C31" s="3">
        <v>1</v>
      </c>
      <c r="D31" s="3">
        <v>130</v>
      </c>
      <c r="E31" s="3"/>
      <c r="H31" s="3" t="s">
        <v>18</v>
      </c>
      <c r="I31" s="3">
        <v>68</v>
      </c>
      <c r="J31" s="3">
        <v>1</v>
      </c>
      <c r="K31" s="3">
        <v>130</v>
      </c>
      <c r="L31" s="3">
        <v>237.22285978425191</v>
      </c>
      <c r="M31">
        <v>5.8663012702665709</v>
      </c>
    </row>
    <row r="32" spans="1:23" x14ac:dyDescent="0.35">
      <c r="A32" s="3" t="s">
        <v>19</v>
      </c>
      <c r="B32" s="3">
        <v>45</v>
      </c>
      <c r="C32" s="3">
        <v>0</v>
      </c>
      <c r="D32" s="3">
        <v>200</v>
      </c>
      <c r="E32" s="3"/>
      <c r="H32" s="3" t="s">
        <v>19</v>
      </c>
      <c r="I32" s="3">
        <v>45</v>
      </c>
      <c r="J32" s="3">
        <v>0</v>
      </c>
      <c r="K32" s="3">
        <v>200</v>
      </c>
      <c r="L32" s="3">
        <v>184.14127276072378</v>
      </c>
      <c r="M32">
        <v>4.885291444789547</v>
      </c>
    </row>
    <row r="33" spans="1:20" x14ac:dyDescent="0.35">
      <c r="A33" s="3" t="s">
        <v>20</v>
      </c>
      <c r="B33" s="15">
        <v>45</v>
      </c>
      <c r="C33" s="15">
        <v>1</v>
      </c>
      <c r="D33" s="15">
        <v>150</v>
      </c>
      <c r="E33" s="15"/>
      <c r="F33" s="2"/>
      <c r="H33" s="3" t="s">
        <v>20</v>
      </c>
      <c r="I33" s="15">
        <v>45</v>
      </c>
      <c r="J33" s="15">
        <v>1</v>
      </c>
      <c r="K33" s="15">
        <v>150</v>
      </c>
      <c r="L33" s="15">
        <v>213.28137705465701</v>
      </c>
      <c r="M33" s="2">
        <v>5.3319877416519592</v>
      </c>
    </row>
    <row r="34" spans="1:20" x14ac:dyDescent="0.35">
      <c r="B34" t="e" cm="1">
        <f t="array" aca="1" ref="B34" ca="1">FTEXT(E30)</f>
        <v>#NAME?</v>
      </c>
      <c r="I34" t="s">
        <v>29</v>
      </c>
    </row>
    <row r="35" spans="1:20" ht="15" thickBot="1" x14ac:dyDescent="0.4"/>
    <row r="36" spans="1:20" ht="15" thickTop="1" x14ac:dyDescent="0.35">
      <c r="I36" s="4"/>
      <c r="J36" s="4" t="s">
        <v>5</v>
      </c>
      <c r="K36" s="4" t="s">
        <v>6</v>
      </c>
      <c r="L36" s="4" t="s">
        <v>7</v>
      </c>
      <c r="M36" s="4" t="s">
        <v>8</v>
      </c>
      <c r="P36" s="4"/>
      <c r="Q36" s="4" t="s">
        <v>5</v>
      </c>
      <c r="R36" s="4" t="s">
        <v>6</v>
      </c>
      <c r="S36" s="4" t="s">
        <v>7</v>
      </c>
      <c r="T36" s="4" t="s">
        <v>8</v>
      </c>
    </row>
    <row r="37" spans="1:20" x14ac:dyDescent="0.35">
      <c r="H37" t="s">
        <v>4</v>
      </c>
      <c r="I37" s="3" t="s">
        <v>17</v>
      </c>
      <c r="J37">
        <v>205.96774830400551</v>
      </c>
      <c r="K37">
        <v>28.578026051776895</v>
      </c>
      <c r="L37">
        <v>152.02500782554139</v>
      </c>
      <c r="M37">
        <v>260.11767743188091</v>
      </c>
      <c r="O37" t="s">
        <v>4</v>
      </c>
      <c r="P37" s="3" t="s">
        <v>17</v>
      </c>
      <c r="Q37">
        <v>204.06703968185809</v>
      </c>
      <c r="R37">
        <v>31.652464318761155</v>
      </c>
      <c r="S37">
        <v>150.62599413509295</v>
      </c>
      <c r="T37">
        <v>262.26096574400924</v>
      </c>
    </row>
    <row r="38" spans="1:20" x14ac:dyDescent="0.35">
      <c r="I38" s="3" t="s">
        <v>18</v>
      </c>
      <c r="J38">
        <v>239.18835374373927</v>
      </c>
      <c r="K38">
        <v>32.923198048808054</v>
      </c>
      <c r="L38">
        <v>185.07901497718373</v>
      </c>
      <c r="M38">
        <v>302.31766967218226</v>
      </c>
      <c r="P38" s="3" t="s">
        <v>18</v>
      </c>
      <c r="Q38">
        <v>237.91421984923633</v>
      </c>
      <c r="R38">
        <v>32.886684157024412</v>
      </c>
      <c r="S38">
        <v>180.52441410969848</v>
      </c>
      <c r="T38">
        <v>301.0797630358</v>
      </c>
    </row>
    <row r="39" spans="1:20" x14ac:dyDescent="0.35">
      <c r="I39" s="3" t="s">
        <v>19</v>
      </c>
      <c r="J39">
        <v>184.34923181679002</v>
      </c>
      <c r="K39">
        <v>27.71708046307895</v>
      </c>
      <c r="L39">
        <v>134.36555421642251</v>
      </c>
      <c r="M39">
        <v>237.95726260702099</v>
      </c>
      <c r="P39" s="3" t="s">
        <v>19</v>
      </c>
      <c r="Q39">
        <v>183.84802711821825</v>
      </c>
      <c r="R39">
        <v>31.284618780627703</v>
      </c>
      <c r="S39">
        <v>131.62284024792382</v>
      </c>
      <c r="T39">
        <v>240.61608768886953</v>
      </c>
    </row>
    <row r="40" spans="1:20" x14ac:dyDescent="0.35">
      <c r="I40" s="15" t="s">
        <v>20</v>
      </c>
      <c r="J40" s="2">
        <v>215.84189005798771</v>
      </c>
      <c r="K40" s="2">
        <v>29.445749924697715</v>
      </c>
      <c r="L40" s="2">
        <v>166.23037145764752</v>
      </c>
      <c r="M40" s="2">
        <v>269.39678537352489</v>
      </c>
      <c r="P40" s="15" t="s">
        <v>20</v>
      </c>
      <c r="Q40" s="2">
        <v>212.76556902933547</v>
      </c>
      <c r="R40" s="2">
        <v>30.437008249797174</v>
      </c>
      <c r="S40" s="2">
        <v>162.49252413786479</v>
      </c>
      <c r="T40" s="2">
        <v>268.23015519929561</v>
      </c>
    </row>
    <row r="41" spans="1:20" x14ac:dyDescent="0.35">
      <c r="H41" t="s">
        <v>15</v>
      </c>
      <c r="I41" s="3" t="s">
        <v>17</v>
      </c>
      <c r="J41">
        <v>4.5009915678516306</v>
      </c>
      <c r="K41">
        <v>1.646644741016311</v>
      </c>
      <c r="L41">
        <v>1.0917955235770895</v>
      </c>
      <c r="M41">
        <v>7.7524468112352478</v>
      </c>
      <c r="O41" t="s">
        <v>15</v>
      </c>
      <c r="P41" s="3" t="s">
        <v>17</v>
      </c>
      <c r="Q41">
        <v>4.427539054600147</v>
      </c>
      <c r="R41">
        <v>1.7266729122492379</v>
      </c>
      <c r="S41">
        <v>1.9763696487971916</v>
      </c>
      <c r="T41">
        <v>9.2281184680208668</v>
      </c>
    </row>
    <row r="42" spans="1:20" x14ac:dyDescent="0.35">
      <c r="I42" s="3" t="s">
        <v>18</v>
      </c>
      <c r="J42">
        <v>5.7807211774940708</v>
      </c>
      <c r="K42">
        <v>1.6161581020640714</v>
      </c>
      <c r="L42">
        <v>2.4463915515957422</v>
      </c>
      <c r="M42">
        <v>8.9085778089737477</v>
      </c>
      <c r="P42" s="3" t="s">
        <v>18</v>
      </c>
      <c r="Q42">
        <v>5.9103011987793206</v>
      </c>
      <c r="R42">
        <v>1.8234435559469804</v>
      </c>
      <c r="S42">
        <v>3.3414786809624317</v>
      </c>
      <c r="T42">
        <v>10.95158046228552</v>
      </c>
    </row>
    <row r="43" spans="1:20" x14ac:dyDescent="0.35">
      <c r="I43" s="3" t="s">
        <v>19</v>
      </c>
      <c r="J43" s="23">
        <v>4.9371673372640696</v>
      </c>
      <c r="K43" s="23">
        <v>1.5624506311826094</v>
      </c>
      <c r="L43" s="23">
        <v>2.6211803205322983</v>
      </c>
      <c r="M43" s="23">
        <v>8.8360202967165993</v>
      </c>
      <c r="P43" s="3" t="s">
        <v>19</v>
      </c>
      <c r="Q43" s="23">
        <v>4.9166973921487607</v>
      </c>
      <c r="R43" s="23">
        <v>1.663700766631955</v>
      </c>
      <c r="S43" s="23">
        <v>2.6910353662181929</v>
      </c>
      <c r="T43" s="23">
        <v>9.6561970435733677</v>
      </c>
    </row>
    <row r="44" spans="1:20" x14ac:dyDescent="0.35">
      <c r="I44" s="15" t="s">
        <v>20</v>
      </c>
      <c r="J44" s="2">
        <v>5.2629111273705256</v>
      </c>
      <c r="K44" s="2">
        <v>1.5054075384890895</v>
      </c>
      <c r="L44" s="2">
        <v>2.5648267629885675</v>
      </c>
      <c r="M44" s="2">
        <v>8.9427521507977659</v>
      </c>
      <c r="P44" s="15" t="s">
        <v>20</v>
      </c>
      <c r="Q44" s="2">
        <v>5.3562950002697187</v>
      </c>
      <c r="R44" s="2">
        <v>1.6944694789243284</v>
      </c>
      <c r="S44" s="2">
        <v>3.0702408219443571</v>
      </c>
      <c r="T44" s="2">
        <v>10.281325375565356</v>
      </c>
    </row>
    <row r="45" spans="1:20" x14ac:dyDescent="0.35">
      <c r="I45" t="s">
        <v>27</v>
      </c>
      <c r="P45" t="s">
        <v>28</v>
      </c>
    </row>
    <row r="47" spans="1:20" ht="15" thickBot="1" x14ac:dyDescent="0.4"/>
    <row r="48" spans="1:20" ht="15" thickTop="1" x14ac:dyDescent="0.35">
      <c r="I48" s="4"/>
      <c r="J48" s="4" t="s">
        <v>5</v>
      </c>
      <c r="K48" s="4" t="s">
        <v>6</v>
      </c>
      <c r="L48" s="4" t="s">
        <v>7</v>
      </c>
      <c r="M48" s="4" t="s">
        <v>8</v>
      </c>
      <c r="P48" s="4"/>
      <c r="Q48" s="4" t="s">
        <v>5</v>
      </c>
      <c r="R48" s="4" t="s">
        <v>6</v>
      </c>
      <c r="S48" s="4" t="s">
        <v>7</v>
      </c>
      <c r="T48" s="4" t="s">
        <v>8</v>
      </c>
    </row>
    <row r="49" spans="8:20" x14ac:dyDescent="0.35">
      <c r="H49" t="s">
        <v>4</v>
      </c>
      <c r="I49" s="3" t="s">
        <v>17</v>
      </c>
      <c r="J49">
        <v>205.49337670748102</v>
      </c>
      <c r="K49">
        <v>13.501667696733284</v>
      </c>
      <c r="L49">
        <v>181.47862021409617</v>
      </c>
      <c r="M49">
        <v>233.86291702141108</v>
      </c>
      <c r="O49" t="s">
        <v>4</v>
      </c>
      <c r="P49" s="3" t="s">
        <v>17</v>
      </c>
      <c r="Q49">
        <v>204.33699165935644</v>
      </c>
      <c r="R49">
        <v>13.511169779947119</v>
      </c>
      <c r="S49">
        <v>177.6361000312088</v>
      </c>
      <c r="T49">
        <v>229.89506538999007</v>
      </c>
    </row>
    <row r="50" spans="8:20" x14ac:dyDescent="0.35">
      <c r="I50" s="3" t="s">
        <v>18</v>
      </c>
      <c r="J50">
        <v>239.49848410055927</v>
      </c>
      <c r="K50">
        <v>21.90945759382889</v>
      </c>
      <c r="L50">
        <v>205.37723062607418</v>
      </c>
      <c r="M50">
        <v>290.97498033916327</v>
      </c>
      <c r="P50" s="3" t="s">
        <v>18</v>
      </c>
      <c r="Q50">
        <v>237.30669095937992</v>
      </c>
      <c r="R50">
        <v>15.924264291418448</v>
      </c>
      <c r="S50">
        <v>206.86038468583729</v>
      </c>
      <c r="T50">
        <v>267.70348340474442</v>
      </c>
    </row>
    <row r="51" spans="8:20" x14ac:dyDescent="0.35">
      <c r="I51" s="3" t="s">
        <v>19</v>
      </c>
      <c r="J51">
        <v>184.80486998695693</v>
      </c>
      <c r="K51">
        <v>12.476445087623873</v>
      </c>
      <c r="L51">
        <v>160.15151694814591</v>
      </c>
      <c r="M51">
        <v>209.52655159693572</v>
      </c>
      <c r="P51" s="3" t="s">
        <v>19</v>
      </c>
      <c r="Q51">
        <v>184.01639940078974</v>
      </c>
      <c r="R51">
        <v>11.054603780438674</v>
      </c>
      <c r="S51">
        <v>163.42969486107759</v>
      </c>
      <c r="T51">
        <v>205.50398103166106</v>
      </c>
    </row>
    <row r="52" spans="8:20" x14ac:dyDescent="0.35">
      <c r="I52" s="15" t="s">
        <v>20</v>
      </c>
      <c r="J52" s="2">
        <v>214.87112431786517</v>
      </c>
      <c r="K52" s="2">
        <v>14.193316365116937</v>
      </c>
      <c r="L52" s="2">
        <v>190.12127560088177</v>
      </c>
      <c r="M52" s="2">
        <v>245.39269178115245</v>
      </c>
      <c r="P52" s="15" t="s">
        <v>20</v>
      </c>
      <c r="Q52" s="2">
        <v>213.13231132255586</v>
      </c>
      <c r="R52" s="2">
        <v>10.873938742837915</v>
      </c>
      <c r="S52" s="2">
        <v>192.10622097147552</v>
      </c>
      <c r="T52" s="2">
        <v>234.22239583806916</v>
      </c>
    </row>
    <row r="53" spans="8:20" x14ac:dyDescent="0.35">
      <c r="H53" t="s">
        <v>15</v>
      </c>
      <c r="I53" s="3" t="s">
        <v>17</v>
      </c>
      <c r="J53">
        <v>4.5299272307469334</v>
      </c>
      <c r="K53">
        <v>0.97249700297513431</v>
      </c>
      <c r="L53">
        <v>2.6022148287067148</v>
      </c>
      <c r="M53">
        <v>6.3411094797596901</v>
      </c>
      <c r="O53" t="s">
        <v>15</v>
      </c>
      <c r="P53" s="3" t="s">
        <v>17</v>
      </c>
      <c r="Q53">
        <v>4.383019301639334</v>
      </c>
      <c r="R53">
        <v>0.74938476717527758</v>
      </c>
      <c r="S53">
        <v>3.0281736307230576</v>
      </c>
      <c r="T53">
        <v>5.944211368811998</v>
      </c>
    </row>
    <row r="54" spans="8:20" x14ac:dyDescent="0.35">
      <c r="I54" s="3" t="s">
        <v>18</v>
      </c>
      <c r="J54">
        <v>5.8377077783279052</v>
      </c>
      <c r="K54">
        <v>0.85609669605354455</v>
      </c>
      <c r="L54">
        <v>3.926500249767479</v>
      </c>
      <c r="M54">
        <v>7.2267647485462234</v>
      </c>
      <c r="P54" s="3" t="s">
        <v>18</v>
      </c>
      <c r="Q54">
        <v>5.8467772964831708</v>
      </c>
      <c r="R54">
        <v>0.85835543838636241</v>
      </c>
      <c r="S54">
        <v>4.3455468874438541</v>
      </c>
      <c r="T54">
        <v>7.6359397091236891</v>
      </c>
    </row>
    <row r="55" spans="8:20" x14ac:dyDescent="0.35">
      <c r="I55" s="3" t="s">
        <v>19</v>
      </c>
      <c r="J55" s="23">
        <v>4.8844499800961323</v>
      </c>
      <c r="K55" s="23">
        <v>0.64979104265254251</v>
      </c>
      <c r="L55" s="23">
        <v>3.8272866258381555</v>
      </c>
      <c r="M55" s="23">
        <v>6.3618382789968226</v>
      </c>
      <c r="P55" s="3" t="s">
        <v>19</v>
      </c>
      <c r="Q55" s="23">
        <v>4.8803081761296383</v>
      </c>
      <c r="R55" s="23">
        <v>0.61080997615916088</v>
      </c>
      <c r="S55" s="23">
        <v>3.850297211841661</v>
      </c>
      <c r="T55" s="23">
        <v>6.1838951751833671</v>
      </c>
    </row>
    <row r="56" spans="8:20" x14ac:dyDescent="0.35">
      <c r="I56" s="15" t="s">
        <v>20</v>
      </c>
      <c r="J56" s="2">
        <v>5.2295344582447463</v>
      </c>
      <c r="K56" s="2">
        <v>0.52474391273604326</v>
      </c>
      <c r="L56" s="2">
        <v>4.0140570016536046</v>
      </c>
      <c r="M56" s="2">
        <v>6.0595430036354534</v>
      </c>
      <c r="P56" s="15" t="s">
        <v>20</v>
      </c>
      <c r="Q56" s="2">
        <v>5.3222500277465263</v>
      </c>
      <c r="R56" s="2">
        <v>0.60498535161157441</v>
      </c>
      <c r="S56" s="2">
        <v>4.2857001435989535</v>
      </c>
      <c r="T56" s="2">
        <v>6.628293904362943</v>
      </c>
    </row>
    <row r="57" spans="8:20" x14ac:dyDescent="0.35">
      <c r="I57" t="s">
        <v>25</v>
      </c>
      <c r="P5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2025-12-18T19:49:11Z</dcterms:created>
  <dcterms:modified xsi:type="dcterms:W3CDTF">2025-12-20T19:33:21Z</dcterms:modified>
</cp:coreProperties>
</file>