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C32AF651-D6F8-40B9-AC84-E4480AE80C89}" xr6:coauthVersionLast="47" xr6:coauthVersionMax="47" xr10:uidLastSave="{AE021A45-A9EE-4CBA-9621-1F0C5EB91ADC}"/>
  <bookViews>
    <workbookView xWindow="-110" yWindow="-110" windowWidth="19420" windowHeight="10300" xr2:uid="{7D3E9F94-41B2-4333-BC93-A2F416A8B2CE}"/>
  </bookViews>
  <sheets>
    <sheet name="Title" sheetId="3" r:id="rId1"/>
    <sheet name="Ex 1" sheetId="1" r:id="rId2"/>
    <sheet name="Ex 2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 a="1"/>
  <c r="G14" i="2" s="1"/>
  <c r="F13" i="2" a="1"/>
  <c r="F14" i="2" s="1"/>
  <c r="G6" i="2" a="1"/>
  <c r="G8" i="2" s="1"/>
  <c r="F6" i="2" a="1"/>
  <c r="F6" i="2" s="1"/>
  <c r="I9" i="1" a="1"/>
  <c r="I9" i="1" s="1"/>
  <c r="I6" i="1" a="1"/>
  <c r="I7" i="1" s="1"/>
  <c r="F5" i="1" a="1"/>
  <c r="F5" i="1" s="1"/>
  <c r="F9" i="1" s="1" a="1"/>
  <c r="F9" i="1" s="1"/>
  <c r="E14" i="2"/>
  <c r="E13" i="2"/>
  <c r="E13" i="2" a="1"/>
  <c r="E7" i="2" a="1"/>
  <c r="E8" i="2" s="1"/>
  <c r="H6" i="1" a="1"/>
  <c r="H7" i="1" s="1"/>
  <c r="E6" i="1" a="1"/>
  <c r="E7" i="1" s="1"/>
  <c r="F6" i="1" l="1"/>
  <c r="F8" i="2"/>
  <c r="F7" i="1"/>
  <c r="G13" i="2"/>
  <c r="F7" i="2"/>
  <c r="G6" i="2"/>
  <c r="I6" i="1"/>
  <c r="G7" i="2"/>
  <c r="F13" i="2"/>
  <c r="I14" i="2"/>
  <c r="I8" i="2"/>
  <c r="E7" i="2"/>
  <c r="E6" i="1"/>
  <c r="H6" i="1"/>
  <c r="H6" i="2" l="1"/>
  <c r="H7" i="2" s="1"/>
  <c r="H8" i="2" s="1"/>
  <c r="J8" i="2" s="1"/>
  <c r="I6" i="2"/>
  <c r="I7" i="2"/>
  <c r="I13" i="2"/>
  <c r="H13" i="2"/>
  <c r="H14" i="2" s="1"/>
  <c r="J6" i="2" l="1"/>
  <c r="K13" i="2"/>
  <c r="J7" i="2"/>
  <c r="K7" i="2"/>
  <c r="L7" i="2"/>
  <c r="K6" i="2"/>
  <c r="L14" i="2"/>
  <c r="K14" i="2"/>
  <c r="J13" i="2"/>
  <c r="L13" i="2"/>
  <c r="L6" i="2"/>
  <c r="J14" i="2"/>
  <c r="K8" i="2"/>
  <c r="L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<sst xmlns="http://schemas.openxmlformats.org/spreadsheetml/2006/main" count="38" uniqueCount="21">
  <si>
    <t>LAD Regression Tool</t>
  </si>
  <si>
    <t>No intercept</t>
  </si>
  <si>
    <t>Color</t>
  </si>
  <si>
    <t>Quality</t>
  </si>
  <si>
    <t>Price</t>
  </si>
  <si>
    <t>LAD Regression</t>
  </si>
  <si>
    <t>intercept</t>
  </si>
  <si>
    <t>LAD</t>
  </si>
  <si>
    <t>LAD Regression Tool with standard errors</t>
  </si>
  <si>
    <t>alpha</t>
  </si>
  <si>
    <t>coeff</t>
  </si>
  <si>
    <t>std err</t>
  </si>
  <si>
    <t>df</t>
  </si>
  <si>
    <t>t stat</t>
  </si>
  <si>
    <t>p-value</t>
  </si>
  <si>
    <t>lower</t>
  </si>
  <si>
    <t>upper</t>
  </si>
  <si>
    <t>Real Statistics Using Excel</t>
  </si>
  <si>
    <t>Updated</t>
  </si>
  <si>
    <t>Copyright © 2013 - 2025 Charles Zaiontz</t>
  </si>
  <si>
    <t>LAD Regression Analysis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</si>
</sst>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6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D43C-38AC-47DB-92CD-9B9830455D38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17</v>
      </c>
    </row>
    <row r="2" spans="1:2" x14ac:dyDescent="0.35">
      <c r="A2" t="s">
        <v>20</v>
      </c>
    </row>
    <row r="4" spans="1:2" x14ac:dyDescent="0.35">
      <c r="A4" t="s">
        <v>18</v>
      </c>
      <c r="B4" s="11">
        <v>45942</v>
      </c>
    </row>
    <row r="6" spans="1:2" x14ac:dyDescent="0.35">
      <c r="A6" s="1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E164-2337-47CF-A6AB-6D7CFD09146C}">
  <sheetPr codeName="Sheet50"/>
  <dimension ref="A1:I17"/>
  <sheetViews>
    <sheetView workbookViewId="0"/>
  </sheetViews>
  <sheetFormatPr defaultRowHeight="14.5" x14ac:dyDescent="0.35"/>
  <cols>
    <col min="1" max="3" width="7.453125" customWidth="1"/>
  </cols>
  <sheetData>
    <row r="1" spans="1:9" x14ac:dyDescent="0.35">
      <c r="A1" s="1" t="s">
        <v>0</v>
      </c>
      <c r="H1" t="s">
        <v>1</v>
      </c>
    </row>
    <row r="3" spans="1:9" x14ac:dyDescent="0.35">
      <c r="A3" s="2" t="s">
        <v>2</v>
      </c>
      <c r="B3" s="2" t="s">
        <v>3</v>
      </c>
      <c r="C3" s="2" t="s">
        <v>4</v>
      </c>
      <c r="E3" t="s">
        <v>5</v>
      </c>
      <c r="H3" t="s">
        <v>5</v>
      </c>
    </row>
    <row r="4" spans="1:9" x14ac:dyDescent="0.35">
      <c r="A4" s="3">
        <v>7</v>
      </c>
      <c r="B4" s="3">
        <v>5</v>
      </c>
      <c r="C4" s="3">
        <v>65</v>
      </c>
    </row>
    <row r="5" spans="1:9" x14ac:dyDescent="0.35">
      <c r="A5" s="3">
        <v>3</v>
      </c>
      <c r="B5" s="3">
        <v>7</v>
      </c>
      <c r="C5" s="3">
        <v>38</v>
      </c>
      <c r="E5" t="s">
        <v>6</v>
      </c>
      <c r="F5" s="4" t="e">
        <f t="array" aca="1" ref="F5:F7" ca="1">LADRegCoeff(A4:B14,C4:C14,25)</f>
        <v>#NAME?</v>
      </c>
      <c r="H5" t="s">
        <v>6</v>
      </c>
      <c r="I5" s="4">
        <v>0</v>
      </c>
    </row>
    <row r="6" spans="1:9" x14ac:dyDescent="0.35">
      <c r="A6" s="3">
        <v>5</v>
      </c>
      <c r="B6" s="3">
        <v>8</v>
      </c>
      <c r="C6" s="3">
        <v>51</v>
      </c>
      <c r="E6" t="str">
        <f t="array" ref="E6:E7">TRANSPOSE(A3:B3)</f>
        <v>Color</v>
      </c>
      <c r="F6" s="5" t="e">
        <f ca="1"/>
        <v>#NAME?</v>
      </c>
      <c r="H6" t="str">
        <f t="array" ref="H6:H7">TRANSPOSE(A3:B3)</f>
        <v>Color</v>
      </c>
      <c r="I6" s="5" t="e">
        <f t="array" aca="1" ref="I6:I7" ca="1">LADRegCoeff(A4:B14,C4:C14,FALSE,25)</f>
        <v>#NAME?</v>
      </c>
    </row>
    <row r="7" spans="1:9" x14ac:dyDescent="0.35">
      <c r="A7" s="3">
        <v>8</v>
      </c>
      <c r="B7" s="3">
        <v>1</v>
      </c>
      <c r="C7" s="3">
        <v>38</v>
      </c>
      <c r="E7" t="str">
        <v>Quality</v>
      </c>
      <c r="F7" s="6" t="e">
        <f ca="1"/>
        <v>#NAME?</v>
      </c>
      <c r="H7" t="str">
        <v>Quality</v>
      </c>
      <c r="I7" s="6" t="e">
        <f ca="1"/>
        <v>#NAME?</v>
      </c>
    </row>
    <row r="8" spans="1:9" x14ac:dyDescent="0.35">
      <c r="A8" s="3">
        <v>9</v>
      </c>
      <c r="B8" s="3">
        <v>3</v>
      </c>
      <c r="C8" s="3">
        <v>55</v>
      </c>
    </row>
    <row r="9" spans="1:9" x14ac:dyDescent="0.35">
      <c r="A9" s="3">
        <v>5</v>
      </c>
      <c r="B9" s="3">
        <v>4</v>
      </c>
      <c r="C9" s="3">
        <v>43</v>
      </c>
      <c r="E9" t="s">
        <v>7</v>
      </c>
      <c r="F9" s="7" t="e" cm="1">
        <f t="array" aca="1" ref="F9" ca="1">SUMPRODUCT(ABS(C4:C14-MMULT(DEsign(A4:B14),F5:F7)))</f>
        <v>#NAME?</v>
      </c>
      <c r="H9" t="s">
        <v>7</v>
      </c>
      <c r="I9" s="7" t="e" cm="1">
        <f t="array" aca="1" ref="I9" ca="1">SUMPRODUCT(ABS(C4:C14-MMULT(DEsign(A4:B14),I5:I7)))</f>
        <v>#NAME?</v>
      </c>
    </row>
    <row r="10" spans="1:9" x14ac:dyDescent="0.35">
      <c r="A10" s="3">
        <v>4</v>
      </c>
      <c r="B10" s="3">
        <v>0</v>
      </c>
      <c r="C10" s="3">
        <v>25</v>
      </c>
    </row>
    <row r="11" spans="1:9" x14ac:dyDescent="0.35">
      <c r="A11" s="3">
        <v>2</v>
      </c>
      <c r="B11" s="3">
        <v>6</v>
      </c>
      <c r="C11" s="3">
        <v>33</v>
      </c>
    </row>
    <row r="12" spans="1:9" x14ac:dyDescent="0.35">
      <c r="A12" s="3">
        <v>8</v>
      </c>
      <c r="B12" s="3">
        <v>7</v>
      </c>
      <c r="C12" s="3">
        <v>71</v>
      </c>
    </row>
    <row r="13" spans="1:9" x14ac:dyDescent="0.35">
      <c r="A13" s="3">
        <v>6</v>
      </c>
      <c r="B13" s="3">
        <v>4</v>
      </c>
      <c r="C13" s="3">
        <v>51</v>
      </c>
    </row>
    <row r="14" spans="1:9" x14ac:dyDescent="0.35">
      <c r="A14" s="8">
        <v>9</v>
      </c>
      <c r="B14" s="8">
        <v>2</v>
      </c>
      <c r="C14" s="8">
        <v>49</v>
      </c>
    </row>
    <row r="15" spans="1:9" x14ac:dyDescent="0.35">
      <c r="A15" s="3"/>
      <c r="B15" s="3"/>
      <c r="C15" s="3"/>
    </row>
    <row r="16" spans="1:9" x14ac:dyDescent="0.35">
      <c r="A16" s="3"/>
      <c r="B16" s="3"/>
      <c r="C16" s="3"/>
    </row>
    <row r="17" spans="1:3" x14ac:dyDescent="0.35">
      <c r="A17" s="3"/>
      <c r="B17" s="3"/>
      <c r="C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023B-FF4D-491D-9361-3E83F3935407}">
  <sheetPr codeName="Sheet130"/>
  <dimension ref="A1:L17"/>
  <sheetViews>
    <sheetView workbookViewId="0"/>
  </sheetViews>
  <sheetFormatPr defaultRowHeight="14.5" x14ac:dyDescent="0.35"/>
  <cols>
    <col min="1" max="3" width="7.453125" customWidth="1"/>
  </cols>
  <sheetData>
    <row r="1" spans="1:12" x14ac:dyDescent="0.35">
      <c r="A1" s="1" t="s">
        <v>8</v>
      </c>
    </row>
    <row r="3" spans="1:12" x14ac:dyDescent="0.35">
      <c r="A3" s="2" t="s">
        <v>2</v>
      </c>
      <c r="B3" s="2" t="s">
        <v>3</v>
      </c>
      <c r="C3" s="2" t="s">
        <v>4</v>
      </c>
      <c r="E3" t="s">
        <v>5</v>
      </c>
    </row>
    <row r="4" spans="1:12" ht="15" thickBot="1" x14ac:dyDescent="0.4">
      <c r="A4" s="3">
        <v>7</v>
      </c>
      <c r="B4" s="3">
        <v>5</v>
      </c>
      <c r="C4" s="3">
        <v>65</v>
      </c>
      <c r="J4" t="s">
        <v>9</v>
      </c>
      <c r="K4">
        <v>0.05</v>
      </c>
    </row>
    <row r="5" spans="1:12" ht="15" thickTop="1" x14ac:dyDescent="0.35">
      <c r="A5" s="3">
        <v>3</v>
      </c>
      <c r="B5" s="3">
        <v>7</v>
      </c>
      <c r="C5" s="3">
        <v>38</v>
      </c>
      <c r="E5" s="9"/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</row>
    <row r="6" spans="1:12" x14ac:dyDescent="0.35">
      <c r="A6" s="3">
        <v>5</v>
      </c>
      <c r="B6" s="3">
        <v>8</v>
      </c>
      <c r="C6" s="3">
        <v>51</v>
      </c>
      <c r="E6" t="s">
        <v>6</v>
      </c>
      <c r="F6" t="e">
        <f t="array" aca="1" ref="F6:F8" ca="1">LADRegCoeff(A4:B14,C4:C14,,25)</f>
        <v>#NAME?</v>
      </c>
      <c r="G6" t="e">
        <f t="array" aca="1" ref="G6:G8" ca="1">LADRegCoeffSE(A4:B14,C4:C14,,25,2000)</f>
        <v>#NAME?</v>
      </c>
      <c r="H6">
        <f ca="1">COUNT(C4:C14)-COUNT(F6:F8)+1</f>
        <v>12</v>
      </c>
      <c r="I6" t="e">
        <f ca="1">F6/G6</f>
        <v>#NAME?</v>
      </c>
      <c r="J6" t="e">
        <f ca="1">TDIST(ABS(I6),H6,2)</f>
        <v>#NAME?</v>
      </c>
      <c r="K6" t="e">
        <f ca="1">F6-TINV(K$4,H6)*G6</f>
        <v>#NAME?</v>
      </c>
      <c r="L6" t="e">
        <f ca="1">F6+TINV(K$4,H6)*G6</f>
        <v>#NAME?</v>
      </c>
    </row>
    <row r="7" spans="1:12" x14ac:dyDescent="0.35">
      <c r="A7" s="3">
        <v>8</v>
      </c>
      <c r="B7" s="3">
        <v>1</v>
      </c>
      <c r="C7" s="3">
        <v>38</v>
      </c>
      <c r="E7" t="str">
        <f t="array" ref="E7:E8">TRANSPOSE(A3:B3)</f>
        <v>Color</v>
      </c>
      <c r="F7" t="e">
        <f ca="1"/>
        <v>#NAME?</v>
      </c>
      <c r="G7" t="e">
        <f ca="1"/>
        <v>#NAME?</v>
      </c>
      <c r="H7">
        <f ca="1">H6</f>
        <v>12</v>
      </c>
      <c r="I7" t="e">
        <f ca="1">F7/G7</f>
        <v>#NAME?</v>
      </c>
      <c r="J7" t="e">
        <f ca="1">TDIST(ABS(I7),H7,2)</f>
        <v>#NAME?</v>
      </c>
      <c r="K7" t="e">
        <f ca="1">F7-TINV(K$4,H7)*G7</f>
        <v>#NAME?</v>
      </c>
      <c r="L7" t="e">
        <f ca="1">F7+TINV(K$4,H7)*G7</f>
        <v>#NAME?</v>
      </c>
    </row>
    <row r="8" spans="1:12" x14ac:dyDescent="0.35">
      <c r="A8" s="3">
        <v>9</v>
      </c>
      <c r="B8" s="3">
        <v>3</v>
      </c>
      <c r="C8" s="3">
        <v>55</v>
      </c>
      <c r="E8" s="10" t="str">
        <v>Quality</v>
      </c>
      <c r="F8" s="10" t="e">
        <f ca="1"/>
        <v>#NAME?</v>
      </c>
      <c r="G8" s="10" t="e">
        <f ca="1"/>
        <v>#NAME?</v>
      </c>
      <c r="H8" s="10">
        <f ca="1">H7</f>
        <v>12</v>
      </c>
      <c r="I8" s="10" t="e">
        <f ca="1">F8/G8</f>
        <v>#NAME?</v>
      </c>
      <c r="J8" s="10" t="e">
        <f ca="1">TDIST(ABS(I8),H8,2)</f>
        <v>#NAME?</v>
      </c>
      <c r="K8" s="10" t="e">
        <f ca="1">F8-TINV(K$4,H8)*G8</f>
        <v>#NAME?</v>
      </c>
      <c r="L8" s="10" t="e">
        <f ca="1">F8+TINV(K$4,H8)*G8</f>
        <v>#NAME?</v>
      </c>
    </row>
    <row r="9" spans="1:12" x14ac:dyDescent="0.35">
      <c r="A9" s="3">
        <v>5</v>
      </c>
      <c r="B9" s="3">
        <v>4</v>
      </c>
      <c r="C9" s="3">
        <v>43</v>
      </c>
    </row>
    <row r="10" spans="1:12" x14ac:dyDescent="0.35">
      <c r="A10" s="3">
        <v>4</v>
      </c>
      <c r="B10" s="3">
        <v>0</v>
      </c>
      <c r="C10" s="3">
        <v>25</v>
      </c>
      <c r="E10" t="s">
        <v>5</v>
      </c>
    </row>
    <row r="11" spans="1:12" ht="15" thickBot="1" x14ac:dyDescent="0.4">
      <c r="A11" s="3">
        <v>2</v>
      </c>
      <c r="B11" s="3">
        <v>6</v>
      </c>
      <c r="C11" s="3">
        <v>33</v>
      </c>
      <c r="J11" t="s">
        <v>9</v>
      </c>
      <c r="K11">
        <v>0.05</v>
      </c>
    </row>
    <row r="12" spans="1:12" ht="15" thickTop="1" x14ac:dyDescent="0.35">
      <c r="A12" s="3">
        <v>8</v>
      </c>
      <c r="B12" s="3">
        <v>7</v>
      </c>
      <c r="C12" s="3">
        <v>71</v>
      </c>
      <c r="E12" s="9"/>
      <c r="F12" s="9" t="s">
        <v>10</v>
      </c>
      <c r="G12" s="9" t="s">
        <v>11</v>
      </c>
      <c r="H12" s="9" t="s">
        <v>12</v>
      </c>
      <c r="I12" s="9" t="s">
        <v>13</v>
      </c>
      <c r="J12" s="9" t="s">
        <v>14</v>
      </c>
      <c r="K12" s="9" t="s">
        <v>15</v>
      </c>
      <c r="L12" s="9" t="s">
        <v>16</v>
      </c>
    </row>
    <row r="13" spans="1:12" x14ac:dyDescent="0.35">
      <c r="A13" s="3">
        <v>6</v>
      </c>
      <c r="B13" s="3">
        <v>4</v>
      </c>
      <c r="C13" s="3">
        <v>51</v>
      </c>
      <c r="E13" t="str">
        <f t="array" ref="E13:E14">TRANSPOSE(A3:B3)</f>
        <v>Color</v>
      </c>
      <c r="F13" t="e">
        <f t="array" aca="1" ref="F13:F14" ca="1">LADRegCoeff(A4:B14,C4:C14,FALSE,25)</f>
        <v>#NAME?</v>
      </c>
      <c r="G13" t="e">
        <f t="array" aca="1" ref="G13:G14" ca="1">LADRegCoeffSE(A4:B14,C4:C14,FALSE,25,2000)</f>
        <v>#NAME?</v>
      </c>
      <c r="H13">
        <f ca="1">COUNT(C4:C14)-COUNT(F13:F14)+1</f>
        <v>12</v>
      </c>
      <c r="I13" t="e">
        <f ca="1">F13/G13</f>
        <v>#NAME?</v>
      </c>
      <c r="J13" t="e">
        <f ca="1">TDIST(ABS(I13),H13,2)</f>
        <v>#NAME?</v>
      </c>
      <c r="K13" t="e">
        <f ca="1">F13-TINV(K$11,H13)*G13</f>
        <v>#NAME?</v>
      </c>
      <c r="L13" t="e">
        <f ca="1">F13+TINV(K$11,H13)*G13</f>
        <v>#NAME?</v>
      </c>
    </row>
    <row r="14" spans="1:12" x14ac:dyDescent="0.35">
      <c r="A14" s="8">
        <v>9</v>
      </c>
      <c r="B14" s="8">
        <v>2</v>
      </c>
      <c r="C14" s="8">
        <v>49</v>
      </c>
      <c r="E14" s="10" t="str">
        <v>Quality</v>
      </c>
      <c r="F14" s="10" t="e">
        <f ca="1"/>
        <v>#NAME?</v>
      </c>
      <c r="G14" s="10" t="e">
        <f ca="1"/>
        <v>#NAME?</v>
      </c>
      <c r="H14" s="10">
        <f ca="1">H13</f>
        <v>12</v>
      </c>
      <c r="I14" s="10" t="e">
        <f ca="1">F14/G14</f>
        <v>#NAME?</v>
      </c>
      <c r="J14" s="10" t="e">
        <f ca="1">TDIST(ABS(I14),H14,2)</f>
        <v>#NAME?</v>
      </c>
      <c r="K14" s="10" t="e">
        <f ca="1">F14-TINV(K$11,H14)*G14</f>
        <v>#NAME?</v>
      </c>
      <c r="L14" s="10" t="e">
        <f ca="1">F14+TINV(K$11,H14)*G14</f>
        <v>#NAME?</v>
      </c>
    </row>
    <row r="15" spans="1:12" x14ac:dyDescent="0.35">
      <c r="A15" s="3"/>
      <c r="B15" s="3"/>
      <c r="C15" s="3"/>
    </row>
    <row r="16" spans="1:12" x14ac:dyDescent="0.35">
      <c r="A16" s="3"/>
      <c r="B16" s="3"/>
      <c r="C16" s="3"/>
    </row>
    <row r="17" spans="1:3" x14ac:dyDescent="0.35">
      <c r="A17" s="3"/>
      <c r="B17" s="3"/>
      <c r="C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Ex 1</vt:lpstr>
      <vt:lpstr>Ex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2025-10-12T18:23:48Z</dcterms:created>
  <dcterms:modified xsi:type="dcterms:W3CDTF">2025-10-12T18:27:28Z</dcterms:modified>
</cp:coreProperties>
</file>