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17A13C2-27B9-4911-8AD8-89B6DF58FEEB}" xr6:coauthVersionLast="47" xr6:coauthVersionMax="47" xr10:uidLastSave="{00000000-0000-0000-0000-000000000000}"/>
  <bookViews>
    <workbookView xWindow="-110" yWindow="-110" windowWidth="19420" windowHeight="10300" xr2:uid="{E4DC926B-7465-4963-B18C-4C02CC72FA6C}"/>
  </bookViews>
  <sheets>
    <sheet name="Title" sheetId="3" r:id="rId1"/>
    <sheet name="OC 1" sheetId="1" r:id="rId2"/>
    <sheet name="OC 2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2" l="1"/>
  <c r="Q18" i="2"/>
  <c r="K17" i="2" a="1"/>
  <c r="K18" i="2" s="1"/>
  <c r="S5" i="2" a="1"/>
  <c r="T7" i="2" s="1"/>
  <c r="G3" i="2"/>
  <c r="H11" i="2" s="1"/>
  <c r="BN27" i="1" a="1"/>
  <c r="BO27" i="1" s="1"/>
  <c r="BN24" i="1"/>
  <c r="CW19" i="1" a="1"/>
  <c r="CW21" i="1" s="1"/>
  <c r="CP19" i="1" a="1"/>
  <c r="CP21" i="1" s="1"/>
  <c r="CI19" i="1" a="1"/>
  <c r="CJ21" i="1" s="1"/>
  <c r="CB19" i="1" a="1"/>
  <c r="CC19" i="1" s="1"/>
  <c r="BU19" i="1" a="1"/>
  <c r="BV19" i="1" s="1"/>
  <c r="BN19" i="1" a="1"/>
  <c r="BO20" i="1" s="1"/>
  <c r="BG19" i="1" a="1"/>
  <c r="BH20" i="1" s="1"/>
  <c r="AZ19" i="1" a="1"/>
  <c r="BA20" i="1" s="1"/>
  <c r="AS19" i="1" a="1"/>
  <c r="AT21" i="1" s="1"/>
  <c r="AL19" i="1" a="1"/>
  <c r="AM21" i="1" s="1"/>
  <c r="AE19" i="1" a="1"/>
  <c r="AE20" i="1" s="1"/>
  <c r="X19" i="1" a="1"/>
  <c r="Y19" i="1" s="1"/>
  <c r="Q19" i="1" a="1"/>
  <c r="Q21" i="1" s="1"/>
  <c r="J19" i="1" a="1"/>
  <c r="J21" i="1" s="1"/>
  <c r="CW17" i="1"/>
  <c r="CP17" i="1"/>
  <c r="CI17" i="1"/>
  <c r="CB17" i="1"/>
  <c r="BU17" i="1"/>
  <c r="BN17" i="1"/>
  <c r="BG17" i="1"/>
  <c r="AZ17" i="1"/>
  <c r="AS17" i="1"/>
  <c r="AL17" i="1"/>
  <c r="AE17" i="1"/>
  <c r="X17" i="1"/>
  <c r="Q17" i="1"/>
  <c r="J17" i="1"/>
  <c r="CW3" i="1"/>
  <c r="CW7" i="1" s="1" a="1"/>
  <c r="CP3" i="1"/>
  <c r="CP7" i="1" s="1" a="1"/>
  <c r="CI3" i="1"/>
  <c r="CI7" i="1" s="1" a="1"/>
  <c r="CJ8" i="1" s="1"/>
  <c r="CB3" i="1"/>
  <c r="CB7" i="1" s="1" a="1"/>
  <c r="CC7" i="1" s="1"/>
  <c r="BU3" i="1"/>
  <c r="BU7" i="1" s="1" a="1"/>
  <c r="BV9" i="1" s="1"/>
  <c r="BN3" i="1"/>
  <c r="BN7" i="1" s="1" a="1"/>
  <c r="BG3" i="1"/>
  <c r="BG7" i="1" s="1" a="1"/>
  <c r="BH8" i="1" s="1"/>
  <c r="AZ3" i="1"/>
  <c r="AZ7" i="1" s="1" a="1"/>
  <c r="AS3" i="1"/>
  <c r="AS7" i="1" s="1" a="1"/>
  <c r="AT9" i="1" s="1"/>
  <c r="AL3" i="1"/>
  <c r="AL7" i="1" s="1" a="1"/>
  <c r="AE3" i="1"/>
  <c r="AE7" i="1" s="1" a="1"/>
  <c r="X3" i="1"/>
  <c r="X7" i="1" s="1" a="1"/>
  <c r="Q3" i="1"/>
  <c r="Q7" i="1" s="1" a="1"/>
  <c r="J3" i="1"/>
  <c r="J7" i="1" s="1" a="1"/>
  <c r="G13" i="2"/>
  <c r="F13" i="2"/>
  <c r="A12" i="2"/>
  <c r="A13" i="2" s="1"/>
  <c r="A14" i="2" s="1"/>
  <c r="G8" i="2"/>
  <c r="F8" i="2"/>
  <c r="A8" i="2"/>
  <c r="A9" i="2" s="1"/>
  <c r="A10" i="2" s="1"/>
  <c r="A11" i="2" s="1"/>
  <c r="A6" i="2"/>
  <c r="A7" i="2" s="1"/>
  <c r="H5" i="2"/>
  <c r="F5" i="2" a="1"/>
  <c r="G5" i="2" s="1"/>
  <c r="A5" i="2"/>
  <c r="AD17" i="1"/>
  <c r="AK17" i="1" s="1"/>
  <c r="AR17" i="1" s="1"/>
  <c r="AY17" i="1" s="1"/>
  <c r="BF17" i="1" s="1"/>
  <c r="BM17" i="1" s="1"/>
  <c r="BT17" i="1" s="1"/>
  <c r="CA17" i="1" s="1"/>
  <c r="CH17" i="1" s="1"/>
  <c r="CO17" i="1" s="1"/>
  <c r="CV17" i="1" s="1"/>
  <c r="P17" i="1"/>
  <c r="W17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F14" i="1"/>
  <c r="G14" i="1" s="1"/>
  <c r="F13" i="1"/>
  <c r="G13" i="1" s="1"/>
  <c r="F12" i="1"/>
  <c r="G12" i="1" s="1"/>
  <c r="F11" i="1"/>
  <c r="G11" i="1" s="1"/>
  <c r="F10" i="1"/>
  <c r="G10" i="1" s="1"/>
  <c r="F5" i="1"/>
  <c r="G5" i="1" s="1"/>
  <c r="F4" i="1" a="1"/>
  <c r="X21" i="1" l="1"/>
  <c r="Y21" i="1"/>
  <c r="AM19" i="1"/>
  <c r="H6" i="2"/>
  <c r="L14" i="2" s="1"/>
  <c r="H7" i="2"/>
  <c r="AL20" i="1"/>
  <c r="K21" i="1"/>
  <c r="S8" i="2"/>
  <c r="T8" i="2"/>
  <c r="X19" i="1"/>
  <c r="X20" i="1"/>
  <c r="Y20" i="1"/>
  <c r="CI19" i="1"/>
  <c r="BO28" i="1"/>
  <c r="BO29" i="1"/>
  <c r="CJ9" i="1"/>
  <c r="BH19" i="1"/>
  <c r="CJ19" i="1"/>
  <c r="BN29" i="1"/>
  <c r="BG21" i="1"/>
  <c r="CI20" i="1"/>
  <c r="BH21" i="1"/>
  <c r="CJ20" i="1"/>
  <c r="F14" i="2"/>
  <c r="AL19" i="1"/>
  <c r="CI21" i="1"/>
  <c r="BU20" i="1"/>
  <c r="AM20" i="1"/>
  <c r="BV20" i="1"/>
  <c r="CQ21" i="1"/>
  <c r="BN28" i="1"/>
  <c r="CI9" i="1"/>
  <c r="AL21" i="1"/>
  <c r="BU21" i="1"/>
  <c r="BV21" i="1"/>
  <c r="AZ8" i="1"/>
  <c r="BA9" i="1"/>
  <c r="BA7" i="1"/>
  <c r="BA6" i="1" s="1"/>
  <c r="AZ7" i="1"/>
  <c r="AZ6" i="1" s="1"/>
  <c r="AZ9" i="1"/>
  <c r="BA8" i="1"/>
  <c r="CX7" i="1"/>
  <c r="CX6" i="1" s="1"/>
  <c r="CX9" i="1"/>
  <c r="CW9" i="1"/>
  <c r="CW7" i="1"/>
  <c r="CW6" i="1" s="1"/>
  <c r="CX8" i="1"/>
  <c r="CW8" i="1"/>
  <c r="BN7" i="1"/>
  <c r="BN6" i="1" s="1"/>
  <c r="BO8" i="1"/>
  <c r="BN9" i="1"/>
  <c r="BN8" i="1"/>
  <c r="BO9" i="1"/>
  <c r="BO7" i="1"/>
  <c r="BO6" i="1" s="1"/>
  <c r="K7" i="1"/>
  <c r="K6" i="1" s="1"/>
  <c r="J9" i="1"/>
  <c r="K8" i="1"/>
  <c r="J8" i="1"/>
  <c r="K9" i="1"/>
  <c r="J7" i="1"/>
  <c r="J6" i="1" s="1"/>
  <c r="CP7" i="1"/>
  <c r="CP6" i="1" s="1"/>
  <c r="CQ9" i="1"/>
  <c r="CP9" i="1"/>
  <c r="CQ8" i="1"/>
  <c r="CP8" i="1"/>
  <c r="CQ7" i="1"/>
  <c r="CQ6" i="1" s="1"/>
  <c r="R7" i="1"/>
  <c r="R6" i="1" s="1"/>
  <c r="R9" i="1"/>
  <c r="Q9" i="1"/>
  <c r="Q7" i="1"/>
  <c r="Q6" i="1" s="1"/>
  <c r="R8" i="1"/>
  <c r="Q8" i="1"/>
  <c r="X8" i="1"/>
  <c r="Y9" i="1"/>
  <c r="X9" i="1"/>
  <c r="Y7" i="1"/>
  <c r="Y6" i="1" s="1"/>
  <c r="X7" i="1"/>
  <c r="X6" i="1" s="1"/>
  <c r="Y8" i="1"/>
  <c r="AF7" i="1"/>
  <c r="AF6" i="1" s="1"/>
  <c r="AF9" i="1"/>
  <c r="AE9" i="1"/>
  <c r="AF8" i="1"/>
  <c r="AE8" i="1"/>
  <c r="AE7" i="1"/>
  <c r="AE6" i="1" s="1"/>
  <c r="AL9" i="1"/>
  <c r="AM8" i="1"/>
  <c r="AL8" i="1"/>
  <c r="AL7" i="1"/>
  <c r="AM7" i="1"/>
  <c r="AM6" i="1" s="1"/>
  <c r="AM9" i="1"/>
  <c r="CB7" i="1"/>
  <c r="CB6" i="1" s="1"/>
  <c r="AZ19" i="1"/>
  <c r="CW19" i="1"/>
  <c r="BN19" i="1"/>
  <c r="BG7" i="1"/>
  <c r="BG6" i="1" s="1"/>
  <c r="Q20" i="1"/>
  <c r="CB9" i="1"/>
  <c r="R20" i="1"/>
  <c r="AF19" i="1"/>
  <c r="AZ21" i="1"/>
  <c r="BN20" i="1"/>
  <c r="CB19" i="1"/>
  <c r="CX20" i="1"/>
  <c r="H14" i="2"/>
  <c r="BG8" i="1"/>
  <c r="BU7" i="1"/>
  <c r="BU6" i="1" s="1"/>
  <c r="CC9" i="1"/>
  <c r="J19" i="1"/>
  <c r="R21" i="1"/>
  <c r="AF20" i="1"/>
  <c r="AT19" i="1"/>
  <c r="BN21" i="1"/>
  <c r="CB20" i="1"/>
  <c r="CP19" i="1"/>
  <c r="CX21" i="1"/>
  <c r="T5" i="2"/>
  <c r="L18" i="2"/>
  <c r="M18" i="2" s="1"/>
  <c r="H10" i="2"/>
  <c r="F15" i="2"/>
  <c r="BG9" i="1"/>
  <c r="BU8" i="1"/>
  <c r="CI7" i="1"/>
  <c r="K19" i="1"/>
  <c r="AE21" i="1"/>
  <c r="AS20" i="1"/>
  <c r="BG19" i="1"/>
  <c r="BO21" i="1"/>
  <c r="CC20" i="1"/>
  <c r="CQ19" i="1"/>
  <c r="S6" i="2"/>
  <c r="K19" i="2"/>
  <c r="CB8" i="1"/>
  <c r="R19" i="1"/>
  <c r="AZ20" i="1"/>
  <c r="AS8" i="1"/>
  <c r="CC8" i="1"/>
  <c r="K17" i="2"/>
  <c r="G7" i="2"/>
  <c r="H8" i="2"/>
  <c r="G14" i="2"/>
  <c r="BH7" i="1"/>
  <c r="BH6" i="1" s="1"/>
  <c r="L17" i="2"/>
  <c r="F10" i="2"/>
  <c r="AS9" i="1"/>
  <c r="BA21" i="1"/>
  <c r="BV7" i="1"/>
  <c r="BV6" i="1" s="1"/>
  <c r="F11" i="2"/>
  <c r="G15" i="2"/>
  <c r="BH9" i="1"/>
  <c r="CJ7" i="1"/>
  <c r="CJ6" i="1" s="1"/>
  <c r="AF21" i="1"/>
  <c r="AT20" i="1"/>
  <c r="CB21" i="1"/>
  <c r="CP20" i="1"/>
  <c r="T6" i="2"/>
  <c r="L19" i="2"/>
  <c r="F6" i="2"/>
  <c r="G11" i="2"/>
  <c r="BU9" i="1"/>
  <c r="CI8" i="1"/>
  <c r="K20" i="1"/>
  <c r="AS21" i="1"/>
  <c r="BG20" i="1"/>
  <c r="BU19" i="1"/>
  <c r="CC21" i="1"/>
  <c r="CQ20" i="1"/>
  <c r="BN27" i="1"/>
  <c r="S7" i="2"/>
  <c r="AS7" i="1"/>
  <c r="AS6" i="1" s="1"/>
  <c r="Q19" i="1"/>
  <c r="BA19" i="1"/>
  <c r="AT7" i="1"/>
  <c r="CX19" i="1"/>
  <c r="AE19" i="1"/>
  <c r="BO19" i="1"/>
  <c r="CW20" i="1"/>
  <c r="AT8" i="1"/>
  <c r="AS19" i="1"/>
  <c r="S5" i="2"/>
  <c r="G10" i="2"/>
  <c r="BV8" i="1"/>
  <c r="J20" i="1"/>
  <c r="G6" i="2"/>
  <c r="CC6" i="1"/>
  <c r="F5" i="2"/>
  <c r="J18" i="2" s="1" a="1"/>
  <c r="F9" i="1"/>
  <c r="G9" i="1" s="1"/>
  <c r="F8" i="1"/>
  <c r="G8" i="1" s="1"/>
  <c r="F7" i="1"/>
  <c r="G7" i="1" s="1"/>
  <c r="AL6" i="1"/>
  <c r="AO4" i="1" s="1" a="1"/>
  <c r="CI6" i="1"/>
  <c r="CL4" i="1" s="1" a="1"/>
  <c r="F4" i="1"/>
  <c r="G4" i="1" s="1"/>
  <c r="AT6" i="1"/>
  <c r="F6" i="1"/>
  <c r="G6" i="1" s="1"/>
  <c r="F9" i="2"/>
  <c r="F12" i="2"/>
  <c r="H13" i="2"/>
  <c r="H15" i="2"/>
  <c r="G9" i="2"/>
  <c r="G12" i="2"/>
  <c r="F7" i="2"/>
  <c r="H9" i="2"/>
  <c r="H12" i="2"/>
  <c r="AV4" i="1" l="1" a="1"/>
  <c r="AV9" i="1" s="1"/>
  <c r="AW9" i="1" s="1"/>
  <c r="BQ4" i="1" a="1"/>
  <c r="BQ4" i="1" s="1"/>
  <c r="BR4" i="1" s="1"/>
  <c r="T4" i="1" a="1"/>
  <c r="T4" i="1" s="1"/>
  <c r="U4" i="1" s="1"/>
  <c r="M19" i="2"/>
  <c r="CE4" i="1" a="1"/>
  <c r="CE11" i="1" s="1"/>
  <c r="CF11" i="1" s="1"/>
  <c r="BJ4" i="1" a="1"/>
  <c r="K8" i="2"/>
  <c r="K14" i="2" s="1"/>
  <c r="M17" i="2"/>
  <c r="L12" i="2"/>
  <c r="K12" i="2"/>
  <c r="AA4" i="1" a="1"/>
  <c r="CE10" i="1"/>
  <c r="CF10" i="1" s="1"/>
  <c r="AV5" i="1"/>
  <c r="AW5" i="1" s="1"/>
  <c r="AV10" i="1"/>
  <c r="AW10" i="1" s="1"/>
  <c r="AV6" i="1"/>
  <c r="AW6" i="1" s="1"/>
  <c r="AV7" i="1"/>
  <c r="AW7" i="1" s="1"/>
  <c r="T8" i="1"/>
  <c r="U8" i="1" s="1"/>
  <c r="T14" i="1"/>
  <c r="U14" i="1" s="1"/>
  <c r="J19" i="2"/>
  <c r="J18" i="2"/>
  <c r="CL9" i="1"/>
  <c r="CM9" i="1" s="1"/>
  <c r="CL8" i="1"/>
  <c r="CM8" i="1" s="1"/>
  <c r="CL7" i="1"/>
  <c r="CM7" i="1" s="1"/>
  <c r="CL6" i="1"/>
  <c r="CM6" i="1" s="1"/>
  <c r="CL4" i="1"/>
  <c r="CM4" i="1" s="1"/>
  <c r="CL14" i="1"/>
  <c r="CM14" i="1" s="1"/>
  <c r="CL13" i="1"/>
  <c r="CM13" i="1" s="1"/>
  <c r="CL12" i="1"/>
  <c r="CM12" i="1" s="1"/>
  <c r="CL11" i="1"/>
  <c r="CM11" i="1" s="1"/>
  <c r="CL10" i="1"/>
  <c r="CM10" i="1" s="1"/>
  <c r="CL5" i="1"/>
  <c r="CM5" i="1" s="1"/>
  <c r="BX4" i="1" a="1"/>
  <c r="CS4" i="1" a="1"/>
  <c r="AO4" i="1"/>
  <c r="AP4" i="1" s="1"/>
  <c r="AO13" i="1"/>
  <c r="AP13" i="1" s="1"/>
  <c r="AO14" i="1"/>
  <c r="AP14" i="1" s="1"/>
  <c r="AO9" i="1"/>
  <c r="AP9" i="1" s="1"/>
  <c r="AO8" i="1"/>
  <c r="AP8" i="1" s="1"/>
  <c r="AO5" i="1"/>
  <c r="AP5" i="1" s="1"/>
  <c r="AO7" i="1"/>
  <c r="AP7" i="1" s="1"/>
  <c r="AO6" i="1"/>
  <c r="AP6" i="1" s="1"/>
  <c r="AO11" i="1"/>
  <c r="AP11" i="1" s="1"/>
  <c r="AO10" i="1"/>
  <c r="AP10" i="1" s="1"/>
  <c r="AO12" i="1"/>
  <c r="AP12" i="1" s="1"/>
  <c r="M4" i="1" a="1"/>
  <c r="BC4" i="1" a="1"/>
  <c r="AH4" i="1" a="1"/>
  <c r="BQ12" i="1"/>
  <c r="BR12" i="1" s="1"/>
  <c r="BQ10" i="1"/>
  <c r="BR10" i="1" s="1"/>
  <c r="BQ6" i="1"/>
  <c r="BR6" i="1" s="1"/>
  <c r="BQ5" i="1"/>
  <c r="BR5" i="1" s="1"/>
  <c r="BQ7" i="1" l="1"/>
  <c r="BR7" i="1" s="1"/>
  <c r="BQ9" i="1"/>
  <c r="BR9" i="1" s="1"/>
  <c r="BQ11" i="1"/>
  <c r="BR11" i="1" s="1"/>
  <c r="T10" i="1"/>
  <c r="U10" i="1" s="1"/>
  <c r="T11" i="1"/>
  <c r="U11" i="1" s="1"/>
  <c r="AV8" i="1"/>
  <c r="AW8" i="1" s="1"/>
  <c r="T12" i="1"/>
  <c r="U12" i="1" s="1"/>
  <c r="T7" i="1"/>
  <c r="U7" i="1" s="1"/>
  <c r="BQ13" i="1"/>
  <c r="BR13" i="1" s="1"/>
  <c r="CE4" i="1"/>
  <c r="CF4" i="1" s="1"/>
  <c r="T9" i="1"/>
  <c r="U9" i="1" s="1"/>
  <c r="AV11" i="1"/>
  <c r="AW11" i="1" s="1"/>
  <c r="T13" i="1"/>
  <c r="U13" i="1" s="1"/>
  <c r="AV12" i="1"/>
  <c r="AW12" i="1" s="1"/>
  <c r="BQ14" i="1"/>
  <c r="BR14" i="1" s="1"/>
  <c r="T5" i="1"/>
  <c r="U5" i="1" s="1"/>
  <c r="AV13" i="1"/>
  <c r="AW13" i="1" s="1"/>
  <c r="K13" i="2"/>
  <c r="N18" i="2" s="1"/>
  <c r="BQ8" i="1"/>
  <c r="BR8" i="1" s="1"/>
  <c r="T6" i="1"/>
  <c r="U6" i="1" s="1"/>
  <c r="AV14" i="1"/>
  <c r="AW14" i="1" s="1"/>
  <c r="AV4" i="1"/>
  <c r="AW4" i="1" s="1"/>
  <c r="CE6" i="1"/>
  <c r="CF6" i="1" s="1"/>
  <c r="CE13" i="1"/>
  <c r="CF13" i="1" s="1"/>
  <c r="CE7" i="1"/>
  <c r="CF7" i="1" s="1"/>
  <c r="CE9" i="1"/>
  <c r="CF9" i="1" s="1"/>
  <c r="CE5" i="1"/>
  <c r="CF5" i="1" s="1"/>
  <c r="CE8" i="1"/>
  <c r="CF8" i="1" s="1"/>
  <c r="CE12" i="1"/>
  <c r="CF12" i="1" s="1"/>
  <c r="CE14" i="1"/>
  <c r="CF14" i="1" s="1"/>
  <c r="BJ9" i="1"/>
  <c r="BK9" i="1" s="1"/>
  <c r="BJ5" i="1"/>
  <c r="BK5" i="1" s="1"/>
  <c r="BJ14" i="1"/>
  <c r="BK14" i="1" s="1"/>
  <c r="BJ7" i="1"/>
  <c r="BK7" i="1" s="1"/>
  <c r="BJ10" i="1"/>
  <c r="BK10" i="1" s="1"/>
  <c r="BJ8" i="1"/>
  <c r="BK8" i="1" s="1"/>
  <c r="BJ4" i="1"/>
  <c r="BK4" i="1" s="1"/>
  <c r="BJ6" i="1"/>
  <c r="BK6" i="1" s="1"/>
  <c r="BJ13" i="1"/>
  <c r="BK13" i="1" s="1"/>
  <c r="BJ12" i="1"/>
  <c r="BK12" i="1" s="1"/>
  <c r="BJ11" i="1"/>
  <c r="BK11" i="1" s="1"/>
  <c r="AA14" i="1"/>
  <c r="AB14" i="1" s="1"/>
  <c r="AA13" i="1"/>
  <c r="AB13" i="1" s="1"/>
  <c r="AA9" i="1"/>
  <c r="AB9" i="1" s="1"/>
  <c r="AA12" i="1"/>
  <c r="AB12" i="1" s="1"/>
  <c r="AA11" i="1"/>
  <c r="AB11" i="1" s="1"/>
  <c r="AA10" i="1"/>
  <c r="AB10" i="1" s="1"/>
  <c r="AA7" i="1"/>
  <c r="AB7" i="1" s="1"/>
  <c r="AA6" i="1"/>
  <c r="AB6" i="1" s="1"/>
  <c r="AA5" i="1"/>
  <c r="AB5" i="1" s="1"/>
  <c r="AA4" i="1"/>
  <c r="AB4" i="1" s="1"/>
  <c r="AA8" i="1"/>
  <c r="AB8" i="1" s="1"/>
  <c r="K5" i="2"/>
  <c r="L13" i="2"/>
  <c r="M13" i="2" s="1"/>
  <c r="M12" i="2"/>
  <c r="AH5" i="1"/>
  <c r="AI5" i="1" s="1"/>
  <c r="AH14" i="1"/>
  <c r="AI14" i="1" s="1"/>
  <c r="AH4" i="1"/>
  <c r="AI4" i="1" s="1"/>
  <c r="AH6" i="1"/>
  <c r="AI6" i="1" s="1"/>
  <c r="AH12" i="1"/>
  <c r="AI12" i="1" s="1"/>
  <c r="AH13" i="1"/>
  <c r="AI13" i="1" s="1"/>
  <c r="AH11" i="1"/>
  <c r="AI11" i="1" s="1"/>
  <c r="AH10" i="1"/>
  <c r="AI10" i="1" s="1"/>
  <c r="AH9" i="1"/>
  <c r="AI9" i="1" s="1"/>
  <c r="AH8" i="1"/>
  <c r="AI8" i="1" s="1"/>
  <c r="AH7" i="1"/>
  <c r="AI7" i="1" s="1"/>
  <c r="M8" i="1"/>
  <c r="N8" i="1" s="1"/>
  <c r="M7" i="1"/>
  <c r="N7" i="1" s="1"/>
  <c r="M6" i="1"/>
  <c r="N6" i="1" s="1"/>
  <c r="M11" i="1"/>
  <c r="N11" i="1" s="1"/>
  <c r="M10" i="1"/>
  <c r="N10" i="1" s="1"/>
  <c r="M4" i="1"/>
  <c r="N4" i="1" s="1"/>
  <c r="M9" i="1"/>
  <c r="N9" i="1" s="1"/>
  <c r="M5" i="1"/>
  <c r="N5" i="1" s="1"/>
  <c r="M13" i="1"/>
  <c r="N13" i="1" s="1"/>
  <c r="M12" i="1"/>
  <c r="N12" i="1" s="1"/>
  <c r="M14" i="1"/>
  <c r="N14" i="1" s="1"/>
  <c r="CS8" i="1"/>
  <c r="CT8" i="1" s="1"/>
  <c r="CS7" i="1"/>
  <c r="CT7" i="1" s="1"/>
  <c r="CS6" i="1"/>
  <c r="CT6" i="1" s="1"/>
  <c r="CS5" i="1"/>
  <c r="CT5" i="1" s="1"/>
  <c r="CS11" i="1"/>
  <c r="CT11" i="1" s="1"/>
  <c r="CS10" i="1"/>
  <c r="CT10" i="1" s="1"/>
  <c r="CS9" i="1"/>
  <c r="CT9" i="1" s="1"/>
  <c r="CS4" i="1"/>
  <c r="CT4" i="1" s="1"/>
  <c r="CS13" i="1"/>
  <c r="CT13" i="1" s="1"/>
  <c r="CS12" i="1"/>
  <c r="CT12" i="1" s="1"/>
  <c r="CS14" i="1"/>
  <c r="CT14" i="1" s="1"/>
  <c r="BC14" i="1"/>
  <c r="BD14" i="1" s="1"/>
  <c r="BC11" i="1"/>
  <c r="BD11" i="1" s="1"/>
  <c r="BC13" i="1"/>
  <c r="BD13" i="1" s="1"/>
  <c r="BC12" i="1"/>
  <c r="BD12" i="1" s="1"/>
  <c r="BC7" i="1"/>
  <c r="BD7" i="1" s="1"/>
  <c r="BC10" i="1"/>
  <c r="BD10" i="1" s="1"/>
  <c r="BC9" i="1"/>
  <c r="BD9" i="1" s="1"/>
  <c r="BC8" i="1"/>
  <c r="BD8" i="1" s="1"/>
  <c r="BC6" i="1"/>
  <c r="BD6" i="1" s="1"/>
  <c r="BC5" i="1"/>
  <c r="BD5" i="1" s="1"/>
  <c r="BC4" i="1"/>
  <c r="BD4" i="1" s="1"/>
  <c r="BX11" i="1"/>
  <c r="BY11" i="1" s="1"/>
  <c r="BX8" i="1"/>
  <c r="BY8" i="1" s="1"/>
  <c r="BX10" i="1"/>
  <c r="BY10" i="1" s="1"/>
  <c r="BX9" i="1"/>
  <c r="BY9" i="1" s="1"/>
  <c r="BX14" i="1"/>
  <c r="BY14" i="1" s="1"/>
  <c r="BX5" i="1"/>
  <c r="BY5" i="1" s="1"/>
  <c r="BX13" i="1"/>
  <c r="BY13" i="1" s="1"/>
  <c r="BX6" i="1"/>
  <c r="BY6" i="1" s="1"/>
  <c r="BX12" i="1"/>
  <c r="BY12" i="1" s="1"/>
  <c r="BX4" i="1"/>
  <c r="BY4" i="1" s="1"/>
  <c r="BX7" i="1"/>
  <c r="BY7" i="1" s="1"/>
  <c r="N17" i="2" l="1"/>
  <c r="O19" i="2"/>
  <c r="N19" i="2"/>
  <c r="O17" i="2"/>
  <c r="P17" i="2"/>
  <c r="O18" i="2"/>
  <c r="P19" i="2"/>
  <c r="P18" i="2"/>
  <c r="N4" i="2"/>
  <c r="N5" i="2" s="1"/>
  <c r="N6" i="2"/>
  <c r="K4" i="2"/>
  <c r="K6" i="2"/>
  <c r="K7" i="2"/>
  <c r="N12" i="2"/>
  <c r="O12" i="2" s="1"/>
  <c r="P12" i="2" s="1"/>
</calcChain>
</file>

<file path=xl/sharedStrings.xml><?xml version="1.0" encoding="utf-8"?>
<sst xmlns="http://schemas.openxmlformats.org/spreadsheetml/2006/main" count="179" uniqueCount="43">
  <si>
    <t>Cochrane-Orcutt Method</t>
  </si>
  <si>
    <t>Year</t>
  </si>
  <si>
    <t>Rainfall</t>
  </si>
  <si>
    <t>Temp</t>
  </si>
  <si>
    <t>Yield</t>
  </si>
  <si>
    <t>Pred</t>
  </si>
  <si>
    <r>
      <t>Res (</t>
    </r>
    <r>
      <rPr>
        <sz val="11"/>
        <color theme="1"/>
        <rFont val="Calibri"/>
        <family val="2"/>
      </rPr>
      <t>ε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>)</t>
    </r>
  </si>
  <si>
    <t>ρ</t>
  </si>
  <si>
    <t>coeff</t>
  </si>
  <si>
    <t>std err</t>
  </si>
  <si>
    <t>Intercept</t>
  </si>
  <si>
    <t>Intercept'</t>
  </si>
  <si>
    <t>Cochrane-Orcutt Regression</t>
  </si>
  <si>
    <t>Regression Analysis</t>
  </si>
  <si>
    <t>Durbin-Watson Test</t>
  </si>
  <si>
    <t>Rho</t>
  </si>
  <si>
    <t>OVERALL FIT</t>
  </si>
  <si>
    <t>Alpha</t>
  </si>
  <si>
    <t>Multiple R</t>
  </si>
  <si>
    <t>AIC</t>
  </si>
  <si>
    <t>R Square</t>
  </si>
  <si>
    <t>AICc</t>
  </si>
  <si>
    <t>Adjusted R Square</t>
  </si>
  <si>
    <t>SBC</t>
  </si>
  <si>
    <t>Standard Error</t>
  </si>
  <si>
    <t>Observations</t>
  </si>
  <si>
    <t>ANOVA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</si>
  <si>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</si>
  <si>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</si>
  <si>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</si>
  <si>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</si>
  <si>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</si>
  <si>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</si>
  <si>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</si>
  <si>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</si>
  <si>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</si>
  <si>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t stat</t>
  </si>
  <si>
    <t>lower</t>
  </si>
  <si>
    <t>upper</t>
  </si>
  <si>
    <t>vif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</si>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</sst>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4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0" fillId="0" borderId="16" xfId="0" applyBorder="1"/>
    <xf numFmtId="15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6BE9-7302-41A8-9680-2E2F3BBFC6C6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40</v>
      </c>
    </row>
    <row r="2" spans="1:2" x14ac:dyDescent="0.35">
      <c r="A2" t="s">
        <v>12</v>
      </c>
    </row>
    <row r="4" spans="1:2" x14ac:dyDescent="0.35">
      <c r="A4" t="s">
        <v>41</v>
      </c>
      <c r="B4" s="23">
        <v>45946</v>
      </c>
    </row>
    <row r="6" spans="1:2" x14ac:dyDescent="0.35">
      <c r="A6" s="24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0075-D1F8-4657-857D-BFB244BC040E}">
  <dimension ref="A1:CX29"/>
  <sheetViews>
    <sheetView workbookViewId="0"/>
  </sheetViews>
  <sheetFormatPr defaultRowHeight="14.5" x14ac:dyDescent="0.35"/>
  <cols>
    <col min="1" max="1" width="6.81640625" customWidth="1"/>
    <col min="2" max="4" width="7.7265625" customWidth="1"/>
    <col min="5" max="5" width="3.26953125" customWidth="1"/>
    <col min="8" max="8" width="2.7265625" customWidth="1"/>
    <col min="12" max="12" width="2.7265625" customWidth="1"/>
    <col min="15" max="15" width="2.7265625" customWidth="1"/>
    <col min="19" max="19" width="2.7265625" customWidth="1"/>
    <col min="22" max="22" width="2.7265625" customWidth="1"/>
    <col min="26" max="26" width="2.7265625" customWidth="1"/>
    <col min="29" max="29" width="2.7265625" customWidth="1"/>
    <col min="33" max="33" width="2.7265625" customWidth="1"/>
    <col min="36" max="36" width="2.7265625" customWidth="1"/>
    <col min="40" max="40" width="2.7265625" customWidth="1"/>
    <col min="43" max="43" width="2.7265625" customWidth="1"/>
    <col min="47" max="47" width="2.7265625" customWidth="1"/>
    <col min="50" max="50" width="2.7265625" customWidth="1"/>
    <col min="54" max="54" width="2.7265625" customWidth="1"/>
    <col min="57" max="57" width="2.7265625" customWidth="1"/>
    <col min="61" max="61" width="2.7265625" customWidth="1"/>
    <col min="64" max="64" width="2.7265625" customWidth="1"/>
    <col min="68" max="68" width="2.7265625" customWidth="1"/>
    <col min="71" max="71" width="2.7265625" customWidth="1"/>
    <col min="75" max="75" width="2.7265625" customWidth="1"/>
    <col min="78" max="78" width="2.7265625" customWidth="1"/>
    <col min="82" max="82" width="2.7265625" customWidth="1"/>
    <col min="85" max="85" width="2.7265625" customWidth="1"/>
    <col min="89" max="89" width="2.7265625" customWidth="1"/>
    <col min="92" max="92" width="2.7265625" customWidth="1"/>
    <col min="96" max="96" width="2.7265625" customWidth="1"/>
    <col min="99" max="99" width="2.7265625" customWidth="1"/>
  </cols>
  <sheetData>
    <row r="1" spans="1:102" x14ac:dyDescent="0.35">
      <c r="A1" s="1" t="s">
        <v>0</v>
      </c>
    </row>
    <row r="3" spans="1:102" ht="16.5" x14ac:dyDescent="0.35">
      <c r="A3" s="2" t="s">
        <v>1</v>
      </c>
      <c r="B3" s="2" t="s">
        <v>2</v>
      </c>
      <c r="C3" s="2" t="s">
        <v>3</v>
      </c>
      <c r="D3" s="2" t="s">
        <v>4</v>
      </c>
      <c r="E3" s="3"/>
      <c r="F3" s="2" t="s">
        <v>5</v>
      </c>
      <c r="G3" s="2" t="s">
        <v>6</v>
      </c>
      <c r="I3" s="4" t="s">
        <v>7</v>
      </c>
      <c r="J3" s="5" t="e">
        <f ca="1">RegCoeff(G4:G13,G5:G14,FALSE)</f>
        <v>#NAME?</v>
      </c>
      <c r="M3" s="2" t="s">
        <v>5</v>
      </c>
      <c r="N3" s="2" t="s">
        <v>6</v>
      </c>
      <c r="P3" s="4" t="s">
        <v>7</v>
      </c>
      <c r="Q3" s="5" t="e">
        <f ca="1">RegCoeff(N4:N13,N5:N14,FALSE)</f>
        <v>#NAME?</v>
      </c>
      <c r="T3" s="2" t="s">
        <v>5</v>
      </c>
      <c r="U3" s="2" t="s">
        <v>6</v>
      </c>
      <c r="W3" s="4" t="s">
        <v>7</v>
      </c>
      <c r="X3" s="5" t="e">
        <f ca="1">RegCoeff(U4:U13,U5:U14,FALSE)</f>
        <v>#NAME?</v>
      </c>
      <c r="AA3" s="2" t="s">
        <v>5</v>
      </c>
      <c r="AB3" s="2" t="s">
        <v>6</v>
      </c>
      <c r="AD3" s="4" t="s">
        <v>7</v>
      </c>
      <c r="AE3" s="5" t="e">
        <f ca="1">RegCoeff(AB4:AB13,AB5:AB14,FALSE)</f>
        <v>#NAME?</v>
      </c>
      <c r="AH3" s="2" t="s">
        <v>5</v>
      </c>
      <c r="AI3" s="2" t="s">
        <v>6</v>
      </c>
      <c r="AK3" s="4" t="s">
        <v>7</v>
      </c>
      <c r="AL3" s="5" t="e">
        <f ca="1">RegCoeff(AI4:AI13,AI5:AI14,FALSE)</f>
        <v>#NAME?</v>
      </c>
      <c r="AO3" s="2" t="s">
        <v>5</v>
      </c>
      <c r="AP3" s="2" t="s">
        <v>6</v>
      </c>
      <c r="AR3" s="4" t="s">
        <v>7</v>
      </c>
      <c r="AS3" s="5" t="e">
        <f ca="1">RegCoeff(AP4:AP13,AP5:AP14,FALSE)</f>
        <v>#NAME?</v>
      </c>
      <c r="AV3" s="2" t="s">
        <v>5</v>
      </c>
      <c r="AW3" s="2" t="s">
        <v>6</v>
      </c>
      <c r="AY3" s="4" t="s">
        <v>7</v>
      </c>
      <c r="AZ3" s="5" t="e">
        <f ca="1">RegCoeff(AW4:AW13,AW5:AW14,FALSE)</f>
        <v>#NAME?</v>
      </c>
      <c r="BC3" s="2" t="s">
        <v>5</v>
      </c>
      <c r="BD3" s="2" t="s">
        <v>6</v>
      </c>
      <c r="BF3" s="4" t="s">
        <v>7</v>
      </c>
      <c r="BG3" s="5" t="e">
        <f ca="1">RegCoeff(BD4:BD13,BD5:BD14,FALSE)</f>
        <v>#NAME?</v>
      </c>
      <c r="BJ3" s="2" t="s">
        <v>5</v>
      </c>
      <c r="BK3" s="2" t="s">
        <v>6</v>
      </c>
      <c r="BM3" s="4" t="s">
        <v>7</v>
      </c>
      <c r="BN3" s="5" t="e">
        <f ca="1">RegCoeff(BK4:BK13,BK5:BK14,FALSE)</f>
        <v>#NAME?</v>
      </c>
      <c r="BQ3" s="2" t="s">
        <v>5</v>
      </c>
      <c r="BR3" s="2" t="s">
        <v>6</v>
      </c>
      <c r="BT3" s="4" t="s">
        <v>7</v>
      </c>
      <c r="BU3" s="5" t="e">
        <f ca="1">RegCoeff(BR4:BR13,BR5:BR14,FALSE)</f>
        <v>#NAME?</v>
      </c>
      <c r="BX3" s="2" t="s">
        <v>5</v>
      </c>
      <c r="BY3" s="2" t="s">
        <v>6</v>
      </c>
      <c r="CA3" s="4" t="s">
        <v>7</v>
      </c>
      <c r="CB3" s="5" t="e">
        <f ca="1">RegCoeff(BY4:BY13,BY5:BY14,FALSE)</f>
        <v>#NAME?</v>
      </c>
      <c r="CE3" s="2" t="s">
        <v>5</v>
      </c>
      <c r="CF3" s="2" t="s">
        <v>6</v>
      </c>
      <c r="CH3" s="4" t="s">
        <v>7</v>
      </c>
      <c r="CI3" s="5" t="e">
        <f ca="1">RegCoeff(CF4:CF13,CF5:CF14,FALSE)</f>
        <v>#NAME?</v>
      </c>
      <c r="CL3" s="2" t="s">
        <v>5</v>
      </c>
      <c r="CM3" s="2" t="s">
        <v>6</v>
      </c>
      <c r="CO3" s="4" t="s">
        <v>7</v>
      </c>
      <c r="CP3" s="5" t="e">
        <f ca="1">RegCoeff(CM4:CM13,CM5:CM14,FALSE)</f>
        <v>#NAME?</v>
      </c>
      <c r="CS3" s="2" t="s">
        <v>5</v>
      </c>
      <c r="CT3" s="2" t="s">
        <v>6</v>
      </c>
      <c r="CV3" s="4" t="s">
        <v>7</v>
      </c>
      <c r="CW3" s="5" t="e">
        <f ca="1">RegCoeff(CT4:CT13,CT5:CT14,FALSE)</f>
        <v>#NAME?</v>
      </c>
    </row>
    <row r="4" spans="1:102" ht="15" thickBot="1" x14ac:dyDescent="0.4">
      <c r="A4" s="6">
        <v>2000</v>
      </c>
      <c r="B4" s="6">
        <v>30</v>
      </c>
      <c r="C4" s="6">
        <v>20</v>
      </c>
      <c r="D4" s="6">
        <v>65</v>
      </c>
      <c r="F4">
        <f t="array" ref="F4:F14">TREND(D4:D14,B4:C14)</f>
        <v>62.678719648905208</v>
      </c>
      <c r="G4">
        <f>D4-F4</f>
        <v>2.3212803510947921</v>
      </c>
      <c r="M4" t="e">
        <f t="array" aca="1" ref="M4:M14" ca="1">MMULT($B4:$C14,J8:J9)+J6</f>
        <v>#NAME?</v>
      </c>
      <c r="N4" t="e">
        <f ca="1">$D4-M4</f>
        <v>#NAME?</v>
      </c>
      <c r="T4" t="e">
        <f t="array" aca="1" ref="T4:T14" ca="1">MMULT($B4:$C14,Q8:Q9)+Q6</f>
        <v>#NAME?</v>
      </c>
      <c r="U4" t="e">
        <f ca="1">$D4-T4</f>
        <v>#NAME?</v>
      </c>
      <c r="AA4" t="e">
        <f t="array" aca="1" ref="AA4:AA14" ca="1">MMULT($B4:$C14,X8:X9)+X6</f>
        <v>#NAME?</v>
      </c>
      <c r="AB4" t="e">
        <f ca="1">$D4-AA4</f>
        <v>#NAME?</v>
      </c>
      <c r="AH4" t="e">
        <f t="array" aca="1" ref="AH4:AH14" ca="1">MMULT($B4:$C14,AE8:AE9)+AE6</f>
        <v>#NAME?</v>
      </c>
      <c r="AI4" t="e">
        <f ca="1">$D4-AH4</f>
        <v>#NAME?</v>
      </c>
      <c r="AO4" t="e">
        <f t="array" aca="1" ref="AO4:AO14" ca="1">MMULT($B4:$C14,AL8:AL9)+AL6</f>
        <v>#NAME?</v>
      </c>
      <c r="AP4" t="e">
        <f ca="1">$D4-AO4</f>
        <v>#NAME?</v>
      </c>
      <c r="AV4" t="e">
        <f t="array" aca="1" ref="AV4:AV14" ca="1">MMULT($B4:$C14,AS8:AS9)+AS6</f>
        <v>#NAME?</v>
      </c>
      <c r="AW4" t="e">
        <f ca="1">$D4-AV4</f>
        <v>#NAME?</v>
      </c>
      <c r="BC4" t="e">
        <f t="array" aca="1" ref="BC4:BC14" ca="1">MMULT($B4:$C14,AZ8:AZ9)+AZ6</f>
        <v>#NAME?</v>
      </c>
      <c r="BD4" t="e">
        <f ca="1">$D4-BC4</f>
        <v>#NAME?</v>
      </c>
      <c r="BJ4" t="e">
        <f t="array" aca="1" ref="BJ4:BJ14" ca="1">MMULT($B4:$C14,BG8:BG9)+BG6</f>
        <v>#NAME?</v>
      </c>
      <c r="BK4" t="e">
        <f ca="1">$D4-BJ4</f>
        <v>#NAME?</v>
      </c>
      <c r="BQ4" t="e">
        <f t="array" aca="1" ref="BQ4:BQ14" ca="1">MMULT($B4:$C14,BN8:BN9)+BN6</f>
        <v>#NAME?</v>
      </c>
      <c r="BR4" t="e">
        <f ca="1">$D4-BQ4</f>
        <v>#NAME?</v>
      </c>
      <c r="BX4" t="e">
        <f t="array" aca="1" ref="BX4:BX14" ca="1">MMULT($B4:$C14,BU8:BU9)+BU6</f>
        <v>#NAME?</v>
      </c>
      <c r="BY4" t="e">
        <f ca="1">$D4-BX4</f>
        <v>#NAME?</v>
      </c>
      <c r="CE4" t="e">
        <f t="array" aca="1" ref="CE4:CE14" ca="1">MMULT($B4:$C14,CB8:CB9)+CB6</f>
        <v>#NAME?</v>
      </c>
      <c r="CF4" t="e">
        <f ca="1">$D4-CE4</f>
        <v>#NAME?</v>
      </c>
      <c r="CL4" t="e">
        <f t="array" aca="1" ref="CL4:CL14" ca="1">MMULT($B4:$C14,CI8:CI9)+CI6</f>
        <v>#NAME?</v>
      </c>
      <c r="CM4" t="e">
        <f ca="1">$D4-CL4</f>
        <v>#NAME?</v>
      </c>
      <c r="CS4" t="e">
        <f t="array" aca="1" ref="CS4:CS14" ca="1">MMULT($B4:$C14,CP8:CP9)+CP6</f>
        <v>#NAME?</v>
      </c>
      <c r="CT4" t="e">
        <f ca="1">$D4-CS4</f>
        <v>#NAME?</v>
      </c>
    </row>
    <row r="5" spans="1:102" ht="15" thickTop="1" x14ac:dyDescent="0.35">
      <c r="A5" s="6">
        <f>A4+1</f>
        <v>2001</v>
      </c>
      <c r="B5" s="6">
        <v>23</v>
      </c>
      <c r="C5" s="6">
        <v>27</v>
      </c>
      <c r="D5" s="6">
        <v>62</v>
      </c>
      <c r="F5">
        <v>60.68520726995181</v>
      </c>
      <c r="G5">
        <f t="shared" ref="G5:G14" si="0">D5-F5</f>
        <v>1.3147927300481896</v>
      </c>
      <c r="I5" s="8"/>
      <c r="J5" s="8" t="s">
        <v>8</v>
      </c>
      <c r="K5" s="8" t="s">
        <v>9</v>
      </c>
      <c r="M5" t="e">
        <f ca="1"/>
        <v>#NAME?</v>
      </c>
      <c r="N5" t="e">
        <f t="shared" ref="N5:N14" ca="1" si="1">$D5-M5</f>
        <v>#NAME?</v>
      </c>
      <c r="P5" s="8"/>
      <c r="Q5" s="8" t="s">
        <v>8</v>
      </c>
      <c r="R5" s="8" t="s">
        <v>9</v>
      </c>
      <c r="T5" t="e">
        <f ca="1"/>
        <v>#NAME?</v>
      </c>
      <c r="U5" t="e">
        <f t="shared" ref="U5:U14" ca="1" si="2">$D5-T5</f>
        <v>#NAME?</v>
      </c>
      <c r="W5" s="8"/>
      <c r="X5" s="8" t="s">
        <v>8</v>
      </c>
      <c r="Y5" s="8" t="s">
        <v>9</v>
      </c>
      <c r="AA5" t="e">
        <f ca="1"/>
        <v>#NAME?</v>
      </c>
      <c r="AB5" t="e">
        <f t="shared" ref="AB5:AB14" ca="1" si="3">$D5-AA5</f>
        <v>#NAME?</v>
      </c>
      <c r="AD5" s="8"/>
      <c r="AE5" s="8" t="s">
        <v>8</v>
      </c>
      <c r="AF5" s="8" t="s">
        <v>9</v>
      </c>
      <c r="AH5" t="e">
        <f ca="1"/>
        <v>#NAME?</v>
      </c>
      <c r="AI5" t="e">
        <f t="shared" ref="AI5:AI14" ca="1" si="4">$D5-AH5</f>
        <v>#NAME?</v>
      </c>
      <c r="AK5" s="8"/>
      <c r="AL5" s="8" t="s">
        <v>8</v>
      </c>
      <c r="AM5" s="8" t="s">
        <v>9</v>
      </c>
      <c r="AO5" t="e">
        <f ca="1"/>
        <v>#NAME?</v>
      </c>
      <c r="AP5" t="e">
        <f t="shared" ref="AP5:AP14" ca="1" si="5">$D5-AO5</f>
        <v>#NAME?</v>
      </c>
      <c r="AR5" s="8"/>
      <c r="AS5" s="8" t="s">
        <v>8</v>
      </c>
      <c r="AT5" s="8" t="s">
        <v>9</v>
      </c>
      <c r="AV5" t="e">
        <f ca="1"/>
        <v>#NAME?</v>
      </c>
      <c r="AW5" t="e">
        <f t="shared" ref="AW5:AW14" ca="1" si="6">$D5-AV5</f>
        <v>#NAME?</v>
      </c>
      <c r="AY5" s="8"/>
      <c r="AZ5" s="8" t="s">
        <v>8</v>
      </c>
      <c r="BA5" s="8" t="s">
        <v>9</v>
      </c>
      <c r="BC5" t="e">
        <f ca="1"/>
        <v>#NAME?</v>
      </c>
      <c r="BD5" t="e">
        <f t="shared" ref="BD5:BD14" ca="1" si="7">$D5-BC5</f>
        <v>#NAME?</v>
      </c>
      <c r="BF5" s="8"/>
      <c r="BG5" s="8" t="s">
        <v>8</v>
      </c>
      <c r="BH5" s="8" t="s">
        <v>9</v>
      </c>
      <c r="BJ5" t="e">
        <f ca="1"/>
        <v>#NAME?</v>
      </c>
      <c r="BK5" t="e">
        <f t="shared" ref="BK5:BK14" ca="1" si="8">$D5-BJ5</f>
        <v>#NAME?</v>
      </c>
      <c r="BM5" s="8"/>
      <c r="BN5" s="8" t="s">
        <v>8</v>
      </c>
      <c r="BO5" s="8" t="s">
        <v>9</v>
      </c>
      <c r="BQ5" t="e">
        <f ca="1"/>
        <v>#NAME?</v>
      </c>
      <c r="BR5" t="e">
        <f t="shared" ref="BR5:BR14" ca="1" si="9">$D5-BQ5</f>
        <v>#NAME?</v>
      </c>
      <c r="BT5" s="8"/>
      <c r="BU5" s="8" t="s">
        <v>8</v>
      </c>
      <c r="BV5" s="8" t="s">
        <v>9</v>
      </c>
      <c r="BX5" t="e">
        <f ca="1"/>
        <v>#NAME?</v>
      </c>
      <c r="BY5" t="e">
        <f t="shared" ref="BY5:BY14" ca="1" si="10">$D5-BX5</f>
        <v>#NAME?</v>
      </c>
      <c r="CA5" s="8"/>
      <c r="CB5" s="8" t="s">
        <v>8</v>
      </c>
      <c r="CC5" s="8" t="s">
        <v>9</v>
      </c>
      <c r="CE5" t="e">
        <f ca="1"/>
        <v>#NAME?</v>
      </c>
      <c r="CF5" t="e">
        <f t="shared" ref="CF5:CF14" ca="1" si="11">$D5-CE5</f>
        <v>#NAME?</v>
      </c>
      <c r="CH5" s="8"/>
      <c r="CI5" s="8" t="s">
        <v>8</v>
      </c>
      <c r="CJ5" s="8" t="s">
        <v>9</v>
      </c>
      <c r="CL5" t="e">
        <f ca="1"/>
        <v>#NAME?</v>
      </c>
      <c r="CM5" t="e">
        <f t="shared" ref="CM5:CM14" ca="1" si="12">$D5-CL5</f>
        <v>#NAME?</v>
      </c>
      <c r="CO5" s="8"/>
      <c r="CP5" s="8" t="s">
        <v>8</v>
      </c>
      <c r="CQ5" s="8" t="s">
        <v>9</v>
      </c>
      <c r="CS5" t="e">
        <f ca="1"/>
        <v>#NAME?</v>
      </c>
      <c r="CT5" t="e">
        <f t="shared" ref="CT5:CT14" ca="1" si="13">$D5-CS5</f>
        <v>#NAME?</v>
      </c>
      <c r="CV5" s="8"/>
      <c r="CW5" s="8" t="s">
        <v>8</v>
      </c>
      <c r="CX5" s="8" t="s">
        <v>9</v>
      </c>
    </row>
    <row r="6" spans="1:102" x14ac:dyDescent="0.35">
      <c r="A6" s="6">
        <f t="shared" ref="A6:A13" si="14">A5+1</f>
        <v>2002</v>
      </c>
      <c r="B6" s="6">
        <v>34</v>
      </c>
      <c r="C6" s="6">
        <v>28</v>
      </c>
      <c r="D6" s="6">
        <v>70</v>
      </c>
      <c r="F6">
        <v>69.596336402232495</v>
      </c>
      <c r="G6">
        <f t="shared" si="0"/>
        <v>0.40366359776750471</v>
      </c>
      <c r="I6" t="s">
        <v>10</v>
      </c>
      <c r="J6" t="e">
        <f ca="1">J7/(1-J3)</f>
        <v>#NAME?</v>
      </c>
      <c r="K6" t="e">
        <f ca="1">K7/(1-J3)</f>
        <v>#NAME?</v>
      </c>
      <c r="M6" t="e">
        <f ca="1"/>
        <v>#NAME?</v>
      </c>
      <c r="N6" t="e">
        <f t="shared" ca="1" si="1"/>
        <v>#NAME?</v>
      </c>
      <c r="P6" t="s">
        <v>10</v>
      </c>
      <c r="Q6" t="e">
        <f ca="1">Q7/(1-Q3)</f>
        <v>#NAME?</v>
      </c>
      <c r="R6" t="e">
        <f ca="1">R7/(1-Q3)</f>
        <v>#NAME?</v>
      </c>
      <c r="T6" t="e">
        <f ca="1"/>
        <v>#NAME?</v>
      </c>
      <c r="U6" t="e">
        <f t="shared" ca="1" si="2"/>
        <v>#NAME?</v>
      </c>
      <c r="W6" t="s">
        <v>10</v>
      </c>
      <c r="X6" t="e">
        <f ca="1">X7/(1-X3)</f>
        <v>#NAME?</v>
      </c>
      <c r="Y6" t="e">
        <f ca="1">Y7/(1-X3)</f>
        <v>#NAME?</v>
      </c>
      <c r="AA6" t="e">
        <f ca="1"/>
        <v>#NAME?</v>
      </c>
      <c r="AB6" t="e">
        <f t="shared" ca="1" si="3"/>
        <v>#NAME?</v>
      </c>
      <c r="AD6" t="s">
        <v>10</v>
      </c>
      <c r="AE6" t="e">
        <f ca="1">AE7/(1-AE3)</f>
        <v>#NAME?</v>
      </c>
      <c r="AF6" t="e">
        <f ca="1">AF7/(1-AE3)</f>
        <v>#NAME?</v>
      </c>
      <c r="AH6" t="e">
        <f ca="1"/>
        <v>#NAME?</v>
      </c>
      <c r="AI6" t="e">
        <f t="shared" ca="1" si="4"/>
        <v>#NAME?</v>
      </c>
      <c r="AK6" t="s">
        <v>10</v>
      </c>
      <c r="AL6" t="e">
        <f ca="1">AL7/(1-AL3)</f>
        <v>#NAME?</v>
      </c>
      <c r="AM6" t="e">
        <f ca="1">AM7/(1-AL3)</f>
        <v>#NAME?</v>
      </c>
      <c r="AO6" t="e">
        <f ca="1"/>
        <v>#NAME?</v>
      </c>
      <c r="AP6" t="e">
        <f t="shared" ca="1" si="5"/>
        <v>#NAME?</v>
      </c>
      <c r="AR6" t="s">
        <v>10</v>
      </c>
      <c r="AS6" t="e">
        <f ca="1">AS7/(1-AS3)</f>
        <v>#NAME?</v>
      </c>
      <c r="AT6" t="e">
        <f ca="1">AT7/(1-AS3)</f>
        <v>#NAME?</v>
      </c>
      <c r="AV6" t="e">
        <f ca="1"/>
        <v>#NAME?</v>
      </c>
      <c r="AW6" t="e">
        <f t="shared" ca="1" si="6"/>
        <v>#NAME?</v>
      </c>
      <c r="AY6" t="s">
        <v>10</v>
      </c>
      <c r="AZ6" t="e">
        <f ca="1">AZ7/(1-AZ3)</f>
        <v>#NAME?</v>
      </c>
      <c r="BA6" t="e">
        <f ca="1">BA7/(1-AZ3)</f>
        <v>#NAME?</v>
      </c>
      <c r="BC6" t="e">
        <f ca="1"/>
        <v>#NAME?</v>
      </c>
      <c r="BD6" t="e">
        <f t="shared" ca="1" si="7"/>
        <v>#NAME?</v>
      </c>
      <c r="BF6" t="s">
        <v>10</v>
      </c>
      <c r="BG6" t="e">
        <f ca="1">BG7/(1-BG3)</f>
        <v>#NAME?</v>
      </c>
      <c r="BH6" t="e">
        <f ca="1">BH7/(1-BG3)</f>
        <v>#NAME?</v>
      </c>
      <c r="BJ6" t="e">
        <f ca="1"/>
        <v>#NAME?</v>
      </c>
      <c r="BK6" t="e">
        <f t="shared" ca="1" si="8"/>
        <v>#NAME?</v>
      </c>
      <c r="BM6" t="s">
        <v>10</v>
      </c>
      <c r="BN6" t="e">
        <f ca="1">BN7/(1-BN3)</f>
        <v>#NAME?</v>
      </c>
      <c r="BO6" t="e">
        <f ca="1">BO7/(1-BN3)</f>
        <v>#NAME?</v>
      </c>
      <c r="BQ6" t="e">
        <f ca="1"/>
        <v>#NAME?</v>
      </c>
      <c r="BR6" t="e">
        <f t="shared" ca="1" si="9"/>
        <v>#NAME?</v>
      </c>
      <c r="BT6" t="s">
        <v>10</v>
      </c>
      <c r="BU6" t="e">
        <f ca="1">BU7/(1-BU3)</f>
        <v>#NAME?</v>
      </c>
      <c r="BV6" t="e">
        <f ca="1">BV7/(1-BU3)</f>
        <v>#NAME?</v>
      </c>
      <c r="BX6" t="e">
        <f ca="1"/>
        <v>#NAME?</v>
      </c>
      <c r="BY6" t="e">
        <f t="shared" ca="1" si="10"/>
        <v>#NAME?</v>
      </c>
      <c r="CA6" t="s">
        <v>10</v>
      </c>
      <c r="CB6" t="e">
        <f ca="1">CB7/(1-CB3)</f>
        <v>#NAME?</v>
      </c>
      <c r="CC6" t="e">
        <f ca="1">CC7/(1-CB3)</f>
        <v>#NAME?</v>
      </c>
      <c r="CE6" t="e">
        <f ca="1"/>
        <v>#NAME?</v>
      </c>
      <c r="CF6" t="e">
        <f t="shared" ca="1" si="11"/>
        <v>#NAME?</v>
      </c>
      <c r="CH6" t="s">
        <v>10</v>
      </c>
      <c r="CI6" t="e">
        <f ca="1">CI7/(1-CI3)</f>
        <v>#NAME?</v>
      </c>
      <c r="CJ6" t="e">
        <f ca="1">CJ7/(1-CI3)</f>
        <v>#NAME?</v>
      </c>
      <c r="CL6" t="e">
        <f ca="1"/>
        <v>#NAME?</v>
      </c>
      <c r="CM6" t="e">
        <f t="shared" ca="1" si="12"/>
        <v>#NAME?</v>
      </c>
      <c r="CO6" t="s">
        <v>10</v>
      </c>
      <c r="CP6" t="e">
        <f ca="1">CP7/(1-CP3)</f>
        <v>#NAME?</v>
      </c>
      <c r="CQ6" t="e">
        <f ca="1">CQ7/(1-CP3)</f>
        <v>#NAME?</v>
      </c>
      <c r="CS6" t="e">
        <f ca="1"/>
        <v>#NAME?</v>
      </c>
      <c r="CT6" t="e">
        <f t="shared" ca="1" si="13"/>
        <v>#NAME?</v>
      </c>
      <c r="CV6" t="s">
        <v>10</v>
      </c>
      <c r="CW6" t="e">
        <f ca="1">CW7/(1-CW3)</f>
        <v>#NAME?</v>
      </c>
      <c r="CX6" t="e">
        <f ca="1">CX7/(1-CW3)</f>
        <v>#NAME?</v>
      </c>
    </row>
    <row r="7" spans="1:102" x14ac:dyDescent="0.35">
      <c r="A7" s="6">
        <f t="shared" si="14"/>
        <v>2003</v>
      </c>
      <c r="B7" s="6">
        <v>31</v>
      </c>
      <c r="C7" s="6">
        <v>21</v>
      </c>
      <c r="D7" s="6">
        <v>64</v>
      </c>
      <c r="F7">
        <v>63.926584935362293</v>
      </c>
      <c r="G7">
        <f t="shared" si="0"/>
        <v>7.3415064637707417E-2</v>
      </c>
      <c r="I7" t="s">
        <v>11</v>
      </c>
      <c r="J7" t="e">
        <f t="array" aca="1" ref="J7:K9" ca="1">RegCoeff($B5:$C14-J3*$B4:$C13,$D5:$D14-J3*$D4:$D13)</f>
        <v>#NAME?</v>
      </c>
      <c r="K7" t="e">
        <f ca="1"/>
        <v>#NAME?</v>
      </c>
      <c r="M7" t="e">
        <f ca="1"/>
        <v>#NAME?</v>
      </c>
      <c r="N7" t="e">
        <f t="shared" ca="1" si="1"/>
        <v>#NAME?</v>
      </c>
      <c r="P7" t="s">
        <v>11</v>
      </c>
      <c r="Q7" t="e">
        <f t="array" aca="1" ref="Q7:R9" ca="1">RegCoeff($B5:$C14-Q3*$B4:$C13,$D5:$D14-Q3*$D4:$D13)</f>
        <v>#NAME?</v>
      </c>
      <c r="R7" t="e">
        <f ca="1"/>
        <v>#NAME?</v>
      </c>
      <c r="T7" t="e">
        <f ca="1"/>
        <v>#NAME?</v>
      </c>
      <c r="U7" t="e">
        <f t="shared" ca="1" si="2"/>
        <v>#NAME?</v>
      </c>
      <c r="W7" t="s">
        <v>11</v>
      </c>
      <c r="X7" t="e">
        <f t="array" aca="1" ref="X7:Y9" ca="1">RegCoeff($B5:$C14-X3*$B4:$C13,$D5:$D14-X3*$D4:$D13)</f>
        <v>#NAME?</v>
      </c>
      <c r="Y7" t="e">
        <f ca="1"/>
        <v>#NAME?</v>
      </c>
      <c r="AA7" t="e">
        <f ca="1"/>
        <v>#NAME?</v>
      </c>
      <c r="AB7" t="e">
        <f t="shared" ca="1" si="3"/>
        <v>#NAME?</v>
      </c>
      <c r="AD7" t="s">
        <v>11</v>
      </c>
      <c r="AE7" t="e">
        <f t="array" aca="1" ref="AE7:AF9" ca="1">RegCoeff($B5:$C14-AE3*$B4:$C13,$D5:$D14-AE3*$D4:$D13)</f>
        <v>#NAME?</v>
      </c>
      <c r="AF7" t="e">
        <f ca="1"/>
        <v>#NAME?</v>
      </c>
      <c r="AH7" t="e">
        <f ca="1"/>
        <v>#NAME?</v>
      </c>
      <c r="AI7" t="e">
        <f t="shared" ca="1" si="4"/>
        <v>#NAME?</v>
      </c>
      <c r="AK7" t="s">
        <v>11</v>
      </c>
      <c r="AL7" t="e">
        <f t="array" aca="1" ref="AL7:AM9" ca="1">RegCoeff($B5:$C14-AL3*$B4:$C13,$D5:$D14-AL3*$D4:$D13)</f>
        <v>#NAME?</v>
      </c>
      <c r="AM7" t="e">
        <f ca="1"/>
        <v>#NAME?</v>
      </c>
      <c r="AO7" t="e">
        <f ca="1"/>
        <v>#NAME?</v>
      </c>
      <c r="AP7" t="e">
        <f t="shared" ca="1" si="5"/>
        <v>#NAME?</v>
      </c>
      <c r="AR7" t="s">
        <v>11</v>
      </c>
      <c r="AS7" t="e">
        <f t="array" aca="1" ref="AS7:AT9" ca="1">RegCoeff($B5:$C14-AS3*$B4:$C13,$D5:$D14-AS3*$D4:$D13)</f>
        <v>#NAME?</v>
      </c>
      <c r="AT7" t="e">
        <f ca="1"/>
        <v>#NAME?</v>
      </c>
      <c r="AV7" t="e">
        <f ca="1"/>
        <v>#NAME?</v>
      </c>
      <c r="AW7" t="e">
        <f t="shared" ca="1" si="6"/>
        <v>#NAME?</v>
      </c>
      <c r="AY7" t="s">
        <v>11</v>
      </c>
      <c r="AZ7" t="e">
        <f t="array" aca="1" ref="AZ7:BA9" ca="1">RegCoeff($B5:$C14-AZ3*$B4:$C13,$D5:$D14-AZ3*$D4:$D13)</f>
        <v>#NAME?</v>
      </c>
      <c r="BA7" t="e">
        <f ca="1"/>
        <v>#NAME?</v>
      </c>
      <c r="BC7" t="e">
        <f ca="1"/>
        <v>#NAME?</v>
      </c>
      <c r="BD7" t="e">
        <f t="shared" ca="1" si="7"/>
        <v>#NAME?</v>
      </c>
      <c r="BF7" t="s">
        <v>11</v>
      </c>
      <c r="BG7" t="e">
        <f t="array" aca="1" ref="BG7:BH9" ca="1">RegCoeff($B5:$C14-BG3*$B4:$C13,$D5:$D14-BG3*$D4:$D13)</f>
        <v>#NAME?</v>
      </c>
      <c r="BH7" t="e">
        <f ca="1"/>
        <v>#NAME?</v>
      </c>
      <c r="BJ7" t="e">
        <f ca="1"/>
        <v>#NAME?</v>
      </c>
      <c r="BK7" t="e">
        <f t="shared" ca="1" si="8"/>
        <v>#NAME?</v>
      </c>
      <c r="BM7" t="s">
        <v>11</v>
      </c>
      <c r="BN7" t="e">
        <f t="array" aca="1" ref="BN7:BO9" ca="1">RegCoeff($B5:$C14-BN3*$B4:$C13,$D5:$D14-BN3*$D4:$D13)</f>
        <v>#NAME?</v>
      </c>
      <c r="BO7" t="e">
        <f ca="1"/>
        <v>#NAME?</v>
      </c>
      <c r="BQ7" t="e">
        <f ca="1"/>
        <v>#NAME?</v>
      </c>
      <c r="BR7" t="e">
        <f t="shared" ca="1" si="9"/>
        <v>#NAME?</v>
      </c>
      <c r="BT7" t="s">
        <v>11</v>
      </c>
      <c r="BU7" t="e">
        <f t="array" aca="1" ref="BU7:BV9" ca="1">RegCoeff($B5:$C14-BU3*$B4:$C13,$D5:$D14-BU3*$D4:$D13)</f>
        <v>#NAME?</v>
      </c>
      <c r="BV7" t="e">
        <f ca="1"/>
        <v>#NAME?</v>
      </c>
      <c r="BX7" t="e">
        <f ca="1"/>
        <v>#NAME?</v>
      </c>
      <c r="BY7" t="e">
        <f t="shared" ca="1" si="10"/>
        <v>#NAME?</v>
      </c>
      <c r="CA7" t="s">
        <v>11</v>
      </c>
      <c r="CB7" t="e">
        <f t="array" aca="1" ref="CB7:CC9" ca="1">RegCoeff($B5:$C14-CB3*$B4:$C13,$D5:$D14-CB3*$D4:$D13)</f>
        <v>#NAME?</v>
      </c>
      <c r="CC7" t="e">
        <f ca="1"/>
        <v>#NAME?</v>
      </c>
      <c r="CE7" t="e">
        <f ca="1"/>
        <v>#NAME?</v>
      </c>
      <c r="CF7" t="e">
        <f t="shared" ca="1" si="11"/>
        <v>#NAME?</v>
      </c>
      <c r="CH7" t="s">
        <v>11</v>
      </c>
      <c r="CI7" t="e">
        <f t="array" aca="1" ref="CI7:CJ9" ca="1">RegCoeff($B5:$C14-CI3*$B4:$C13,$D5:$D14-CI3*$D4:$D13)</f>
        <v>#NAME?</v>
      </c>
      <c r="CJ7" t="e">
        <f ca="1"/>
        <v>#NAME?</v>
      </c>
      <c r="CL7" t="e">
        <f ca="1"/>
        <v>#NAME?</v>
      </c>
      <c r="CM7" t="e">
        <f t="shared" ca="1" si="12"/>
        <v>#NAME?</v>
      </c>
      <c r="CO7" t="s">
        <v>11</v>
      </c>
      <c r="CP7" t="e">
        <f t="array" aca="1" ref="CP7:CQ9" ca="1">RegCoeff($B5:$C14-CP3*$B4:$C13,$D5:$D14-CP3*$D4:$D13)</f>
        <v>#NAME?</v>
      </c>
      <c r="CQ7" t="e">
        <f ca="1"/>
        <v>#NAME?</v>
      </c>
      <c r="CS7" t="e">
        <f ca="1"/>
        <v>#NAME?</v>
      </c>
      <c r="CT7" t="e">
        <f t="shared" ca="1" si="13"/>
        <v>#NAME?</v>
      </c>
      <c r="CV7" t="s">
        <v>11</v>
      </c>
      <c r="CW7" t="e">
        <f t="array" aca="1" ref="CW7:CX9" ca="1">RegCoeff($B5:$C14-CW3*$B4:$C13,$D5:$D14-CW3*$D4:$D13)</f>
        <v>#NAME?</v>
      </c>
      <c r="CX7" t="e">
        <f ca="1"/>
        <v>#NAME?</v>
      </c>
    </row>
    <row r="8" spans="1:102" x14ac:dyDescent="0.35">
      <c r="A8" s="6">
        <f t="shared" si="14"/>
        <v>2004</v>
      </c>
      <c r="B8" s="6">
        <v>17</v>
      </c>
      <c r="C8" s="6">
        <v>23</v>
      </c>
      <c r="D8" s="6">
        <v>52</v>
      </c>
      <c r="F8">
        <v>54.16109335495873</v>
      </c>
      <c r="G8">
        <f t="shared" si="0"/>
        <v>-2.1610933549587301</v>
      </c>
      <c r="I8" t="s">
        <v>2</v>
      </c>
      <c r="J8" t="e">
        <f ca="1"/>
        <v>#NAME?</v>
      </c>
      <c r="K8" t="e">
        <f ca="1"/>
        <v>#NAME?</v>
      </c>
      <c r="M8" t="e">
        <f ca="1"/>
        <v>#NAME?</v>
      </c>
      <c r="N8" t="e">
        <f t="shared" ca="1" si="1"/>
        <v>#NAME?</v>
      </c>
      <c r="P8" t="s">
        <v>2</v>
      </c>
      <c r="Q8" t="e">
        <f ca="1"/>
        <v>#NAME?</v>
      </c>
      <c r="R8" t="e">
        <f ca="1"/>
        <v>#NAME?</v>
      </c>
      <c r="T8" t="e">
        <f ca="1"/>
        <v>#NAME?</v>
      </c>
      <c r="U8" t="e">
        <f t="shared" ca="1" si="2"/>
        <v>#NAME?</v>
      </c>
      <c r="W8" t="s">
        <v>2</v>
      </c>
      <c r="X8" t="e">
        <f ca="1"/>
        <v>#NAME?</v>
      </c>
      <c r="Y8" t="e">
        <f ca="1"/>
        <v>#NAME?</v>
      </c>
      <c r="AA8" t="e">
        <f ca="1"/>
        <v>#NAME?</v>
      </c>
      <c r="AB8" t="e">
        <f t="shared" ca="1" si="3"/>
        <v>#NAME?</v>
      </c>
      <c r="AD8" t="s">
        <v>2</v>
      </c>
      <c r="AE8" t="e">
        <f ca="1"/>
        <v>#NAME?</v>
      </c>
      <c r="AF8" t="e">
        <f ca="1"/>
        <v>#NAME?</v>
      </c>
      <c r="AH8" t="e">
        <f ca="1"/>
        <v>#NAME?</v>
      </c>
      <c r="AI8" t="e">
        <f t="shared" ca="1" si="4"/>
        <v>#NAME?</v>
      </c>
      <c r="AK8" t="s">
        <v>2</v>
      </c>
      <c r="AL8" t="e">
        <f ca="1"/>
        <v>#NAME?</v>
      </c>
      <c r="AM8" t="e">
        <f ca="1"/>
        <v>#NAME?</v>
      </c>
      <c r="AO8" t="e">
        <f ca="1"/>
        <v>#NAME?</v>
      </c>
      <c r="AP8" t="e">
        <f t="shared" ca="1" si="5"/>
        <v>#NAME?</v>
      </c>
      <c r="AR8" t="s">
        <v>2</v>
      </c>
      <c r="AS8" t="e">
        <f ca="1"/>
        <v>#NAME?</v>
      </c>
      <c r="AT8" t="e">
        <f ca="1"/>
        <v>#NAME?</v>
      </c>
      <c r="AV8" t="e">
        <f ca="1"/>
        <v>#NAME?</v>
      </c>
      <c r="AW8" t="e">
        <f t="shared" ca="1" si="6"/>
        <v>#NAME?</v>
      </c>
      <c r="AY8" t="s">
        <v>2</v>
      </c>
      <c r="AZ8" t="e">
        <f ca="1"/>
        <v>#NAME?</v>
      </c>
      <c r="BA8" t="e">
        <f ca="1"/>
        <v>#NAME?</v>
      </c>
      <c r="BC8" t="e">
        <f ca="1"/>
        <v>#NAME?</v>
      </c>
      <c r="BD8" t="e">
        <f t="shared" ca="1" si="7"/>
        <v>#NAME?</v>
      </c>
      <c r="BF8" t="s">
        <v>2</v>
      </c>
      <c r="BG8" t="e">
        <f ca="1"/>
        <v>#NAME?</v>
      </c>
      <c r="BH8" t="e">
        <f ca="1"/>
        <v>#NAME?</v>
      </c>
      <c r="BJ8" t="e">
        <f ca="1"/>
        <v>#NAME?</v>
      </c>
      <c r="BK8" t="e">
        <f t="shared" ca="1" si="8"/>
        <v>#NAME?</v>
      </c>
      <c r="BM8" t="s">
        <v>2</v>
      </c>
      <c r="BN8" t="e">
        <f ca="1"/>
        <v>#NAME?</v>
      </c>
      <c r="BO8" t="e">
        <f ca="1"/>
        <v>#NAME?</v>
      </c>
      <c r="BQ8" t="e">
        <f ca="1"/>
        <v>#NAME?</v>
      </c>
      <c r="BR8" t="e">
        <f t="shared" ca="1" si="9"/>
        <v>#NAME?</v>
      </c>
      <c r="BT8" t="s">
        <v>2</v>
      </c>
      <c r="BU8" t="e">
        <f ca="1"/>
        <v>#NAME?</v>
      </c>
      <c r="BV8" t="e">
        <f ca="1"/>
        <v>#NAME?</v>
      </c>
      <c r="BX8" t="e">
        <f ca="1"/>
        <v>#NAME?</v>
      </c>
      <c r="BY8" t="e">
        <f t="shared" ca="1" si="10"/>
        <v>#NAME?</v>
      </c>
      <c r="CA8" t="s">
        <v>2</v>
      </c>
      <c r="CB8" t="e">
        <f ca="1"/>
        <v>#NAME?</v>
      </c>
      <c r="CC8" t="e">
        <f ca="1"/>
        <v>#NAME?</v>
      </c>
      <c r="CE8" t="e">
        <f ca="1"/>
        <v>#NAME?</v>
      </c>
      <c r="CF8" t="e">
        <f t="shared" ca="1" si="11"/>
        <v>#NAME?</v>
      </c>
      <c r="CH8" t="s">
        <v>2</v>
      </c>
      <c r="CI8" t="e">
        <f ca="1"/>
        <v>#NAME?</v>
      </c>
      <c r="CJ8" t="e">
        <f ca="1"/>
        <v>#NAME?</v>
      </c>
      <c r="CL8" t="e">
        <f ca="1"/>
        <v>#NAME?</v>
      </c>
      <c r="CM8" t="e">
        <f t="shared" ca="1" si="12"/>
        <v>#NAME?</v>
      </c>
      <c r="CO8" t="s">
        <v>2</v>
      </c>
      <c r="CP8" t="e">
        <f ca="1"/>
        <v>#NAME?</v>
      </c>
      <c r="CQ8" t="e">
        <f ca="1"/>
        <v>#NAME?</v>
      </c>
      <c r="CS8" t="e">
        <f ca="1"/>
        <v>#NAME?</v>
      </c>
      <c r="CT8" t="e">
        <f t="shared" ca="1" si="13"/>
        <v>#NAME?</v>
      </c>
      <c r="CV8" t="s">
        <v>2</v>
      </c>
      <c r="CW8" t="e">
        <f ca="1"/>
        <v>#NAME?</v>
      </c>
      <c r="CX8" t="e">
        <f ca="1"/>
        <v>#NAME?</v>
      </c>
    </row>
    <row r="9" spans="1:102" x14ac:dyDescent="0.35">
      <c r="A9" s="6">
        <f t="shared" si="14"/>
        <v>2005</v>
      </c>
      <c r="B9" s="6">
        <v>36</v>
      </c>
      <c r="C9" s="6">
        <v>24</v>
      </c>
      <c r="D9" s="6">
        <v>68</v>
      </c>
      <c r="F9">
        <v>69.202833563898281</v>
      </c>
      <c r="G9">
        <f t="shared" si="0"/>
        <v>-1.202833563898281</v>
      </c>
      <c r="I9" s="7" t="s">
        <v>3</v>
      </c>
      <c r="J9" s="7" t="e">
        <f ca="1"/>
        <v>#NAME?</v>
      </c>
      <c r="K9" s="7" t="e">
        <f ca="1"/>
        <v>#NAME?</v>
      </c>
      <c r="M9" t="e">
        <f ca="1"/>
        <v>#NAME?</v>
      </c>
      <c r="N9" t="e">
        <f t="shared" ca="1" si="1"/>
        <v>#NAME?</v>
      </c>
      <c r="P9" s="7" t="s">
        <v>3</v>
      </c>
      <c r="Q9" s="7" t="e">
        <f ca="1"/>
        <v>#NAME?</v>
      </c>
      <c r="R9" s="7" t="e">
        <f ca="1"/>
        <v>#NAME?</v>
      </c>
      <c r="T9" t="e">
        <f ca="1"/>
        <v>#NAME?</v>
      </c>
      <c r="U9" t="e">
        <f t="shared" ca="1" si="2"/>
        <v>#NAME?</v>
      </c>
      <c r="W9" s="7" t="s">
        <v>3</v>
      </c>
      <c r="X9" s="7" t="e">
        <f ca="1"/>
        <v>#NAME?</v>
      </c>
      <c r="Y9" s="7" t="e">
        <f ca="1"/>
        <v>#NAME?</v>
      </c>
      <c r="AA9" t="e">
        <f ca="1"/>
        <v>#NAME?</v>
      </c>
      <c r="AB9" t="e">
        <f t="shared" ca="1" si="3"/>
        <v>#NAME?</v>
      </c>
      <c r="AD9" s="7" t="s">
        <v>3</v>
      </c>
      <c r="AE9" s="7" t="e">
        <f ca="1"/>
        <v>#NAME?</v>
      </c>
      <c r="AF9" s="7" t="e">
        <f ca="1"/>
        <v>#NAME?</v>
      </c>
      <c r="AH9" t="e">
        <f ca="1"/>
        <v>#NAME?</v>
      </c>
      <c r="AI9" t="e">
        <f t="shared" ca="1" si="4"/>
        <v>#NAME?</v>
      </c>
      <c r="AK9" s="7" t="s">
        <v>3</v>
      </c>
      <c r="AL9" s="7" t="e">
        <f ca="1"/>
        <v>#NAME?</v>
      </c>
      <c r="AM9" s="7" t="e">
        <f ca="1"/>
        <v>#NAME?</v>
      </c>
      <c r="AO9" t="e">
        <f ca="1"/>
        <v>#NAME?</v>
      </c>
      <c r="AP9" t="e">
        <f t="shared" ca="1" si="5"/>
        <v>#NAME?</v>
      </c>
      <c r="AR9" s="7" t="s">
        <v>3</v>
      </c>
      <c r="AS9" s="7" t="e">
        <f ca="1"/>
        <v>#NAME?</v>
      </c>
      <c r="AT9" s="7" t="e">
        <f ca="1"/>
        <v>#NAME?</v>
      </c>
      <c r="AV9" t="e">
        <f ca="1"/>
        <v>#NAME?</v>
      </c>
      <c r="AW9" t="e">
        <f t="shared" ca="1" si="6"/>
        <v>#NAME?</v>
      </c>
      <c r="AY9" s="7" t="s">
        <v>3</v>
      </c>
      <c r="AZ9" s="7" t="e">
        <f ca="1"/>
        <v>#NAME?</v>
      </c>
      <c r="BA9" s="7" t="e">
        <f ca="1"/>
        <v>#NAME?</v>
      </c>
      <c r="BC9" t="e">
        <f ca="1"/>
        <v>#NAME?</v>
      </c>
      <c r="BD9" t="e">
        <f t="shared" ca="1" si="7"/>
        <v>#NAME?</v>
      </c>
      <c r="BF9" s="7" t="s">
        <v>3</v>
      </c>
      <c r="BG9" s="7" t="e">
        <f ca="1"/>
        <v>#NAME?</v>
      </c>
      <c r="BH9" s="7" t="e">
        <f ca="1"/>
        <v>#NAME?</v>
      </c>
      <c r="BJ9" t="e">
        <f ca="1"/>
        <v>#NAME?</v>
      </c>
      <c r="BK9" t="e">
        <f t="shared" ca="1" si="8"/>
        <v>#NAME?</v>
      </c>
      <c r="BM9" s="7" t="s">
        <v>3</v>
      </c>
      <c r="BN9" s="7" t="e">
        <f ca="1"/>
        <v>#NAME?</v>
      </c>
      <c r="BO9" s="7" t="e">
        <f ca="1"/>
        <v>#NAME?</v>
      </c>
      <c r="BQ9" t="e">
        <f ca="1"/>
        <v>#NAME?</v>
      </c>
      <c r="BR9" t="e">
        <f t="shared" ca="1" si="9"/>
        <v>#NAME?</v>
      </c>
      <c r="BT9" s="7" t="s">
        <v>3</v>
      </c>
      <c r="BU9" s="7" t="e">
        <f ca="1"/>
        <v>#NAME?</v>
      </c>
      <c r="BV9" s="7" t="e">
        <f ca="1"/>
        <v>#NAME?</v>
      </c>
      <c r="BX9" t="e">
        <f ca="1"/>
        <v>#NAME?</v>
      </c>
      <c r="BY9" t="e">
        <f t="shared" ca="1" si="10"/>
        <v>#NAME?</v>
      </c>
      <c r="CA9" s="7" t="s">
        <v>3</v>
      </c>
      <c r="CB9" s="7" t="e">
        <f ca="1"/>
        <v>#NAME?</v>
      </c>
      <c r="CC9" s="7" t="e">
        <f ca="1"/>
        <v>#NAME?</v>
      </c>
      <c r="CE9" t="e">
        <f ca="1"/>
        <v>#NAME?</v>
      </c>
      <c r="CF9" t="e">
        <f t="shared" ca="1" si="11"/>
        <v>#NAME?</v>
      </c>
      <c r="CH9" s="7" t="s">
        <v>3</v>
      </c>
      <c r="CI9" s="7" t="e">
        <f ca="1"/>
        <v>#NAME?</v>
      </c>
      <c r="CJ9" s="7" t="e">
        <f ca="1"/>
        <v>#NAME?</v>
      </c>
      <c r="CL9" t="e">
        <f ca="1"/>
        <v>#NAME?</v>
      </c>
      <c r="CM9" t="e">
        <f t="shared" ca="1" si="12"/>
        <v>#NAME?</v>
      </c>
      <c r="CO9" s="7" t="s">
        <v>3</v>
      </c>
      <c r="CP9" s="7" t="e">
        <f ca="1"/>
        <v>#NAME?</v>
      </c>
      <c r="CQ9" s="7" t="e">
        <f ca="1"/>
        <v>#NAME?</v>
      </c>
      <c r="CS9" t="e">
        <f ca="1"/>
        <v>#NAME?</v>
      </c>
      <c r="CT9" t="e">
        <f t="shared" ca="1" si="13"/>
        <v>#NAME?</v>
      </c>
      <c r="CV9" s="7" t="s">
        <v>3</v>
      </c>
      <c r="CW9" s="7" t="e">
        <f ca="1"/>
        <v>#NAME?</v>
      </c>
      <c r="CX9" s="7" t="e">
        <f ca="1"/>
        <v>#NAME?</v>
      </c>
    </row>
    <row r="10" spans="1:102" x14ac:dyDescent="0.35">
      <c r="A10" s="6">
        <f t="shared" si="14"/>
        <v>2006</v>
      </c>
      <c r="B10" s="6">
        <v>38</v>
      </c>
      <c r="C10" s="6">
        <v>20</v>
      </c>
      <c r="D10" s="6">
        <v>68</v>
      </c>
      <c r="F10">
        <v>68.809330725564081</v>
      </c>
      <c r="G10">
        <f t="shared" si="0"/>
        <v>-0.80933072556408092</v>
      </c>
      <c r="M10" t="e">
        <f ca="1"/>
        <v>#NAME?</v>
      </c>
      <c r="N10" t="e">
        <f t="shared" ca="1" si="1"/>
        <v>#NAME?</v>
      </c>
      <c r="T10" t="e">
        <f ca="1"/>
        <v>#NAME?</v>
      </c>
      <c r="U10" t="e">
        <f t="shared" ca="1" si="2"/>
        <v>#NAME?</v>
      </c>
      <c r="AA10" t="e">
        <f ca="1"/>
        <v>#NAME?</v>
      </c>
      <c r="AB10" t="e">
        <f t="shared" ca="1" si="3"/>
        <v>#NAME?</v>
      </c>
      <c r="AH10" t="e">
        <f ca="1"/>
        <v>#NAME?</v>
      </c>
      <c r="AI10" t="e">
        <f t="shared" ca="1" si="4"/>
        <v>#NAME?</v>
      </c>
      <c r="AO10" t="e">
        <f ca="1"/>
        <v>#NAME?</v>
      </c>
      <c r="AP10" t="e">
        <f t="shared" ca="1" si="5"/>
        <v>#NAME?</v>
      </c>
      <c r="AV10" t="e">
        <f ca="1"/>
        <v>#NAME?</v>
      </c>
      <c r="AW10" t="e">
        <f t="shared" ca="1" si="6"/>
        <v>#NAME?</v>
      </c>
      <c r="BC10" t="e">
        <f ca="1"/>
        <v>#NAME?</v>
      </c>
      <c r="BD10" t="e">
        <f t="shared" ca="1" si="7"/>
        <v>#NAME?</v>
      </c>
      <c r="BJ10" t="e">
        <f ca="1"/>
        <v>#NAME?</v>
      </c>
      <c r="BK10" t="e">
        <f t="shared" ca="1" si="8"/>
        <v>#NAME?</v>
      </c>
      <c r="BQ10" t="e">
        <f ca="1"/>
        <v>#NAME?</v>
      </c>
      <c r="BR10" t="e">
        <f t="shared" ca="1" si="9"/>
        <v>#NAME?</v>
      </c>
      <c r="BX10" t="e">
        <f ca="1"/>
        <v>#NAME?</v>
      </c>
      <c r="BY10" t="e">
        <f t="shared" ca="1" si="10"/>
        <v>#NAME?</v>
      </c>
      <c r="CE10" t="e">
        <f ca="1"/>
        <v>#NAME?</v>
      </c>
      <c r="CF10" t="e">
        <f t="shared" ca="1" si="11"/>
        <v>#NAME?</v>
      </c>
      <c r="CL10" t="e">
        <f ca="1"/>
        <v>#NAME?</v>
      </c>
      <c r="CM10" t="e">
        <f t="shared" ca="1" si="12"/>
        <v>#NAME?</v>
      </c>
      <c r="CS10" t="e">
        <f ca="1"/>
        <v>#NAME?</v>
      </c>
      <c r="CT10" t="e">
        <f t="shared" ca="1" si="13"/>
        <v>#NAME?</v>
      </c>
    </row>
    <row r="11" spans="1:102" x14ac:dyDescent="0.35">
      <c r="A11" s="6">
        <f t="shared" si="14"/>
        <v>2007</v>
      </c>
      <c r="B11" s="6">
        <v>40</v>
      </c>
      <c r="C11" s="6">
        <v>26</v>
      </c>
      <c r="D11" s="6">
        <v>72</v>
      </c>
      <c r="F11">
        <v>73.231216905977192</v>
      </c>
      <c r="G11">
        <f t="shared" si="0"/>
        <v>-1.2312169059771918</v>
      </c>
      <c r="M11" t="e">
        <f ca="1"/>
        <v>#NAME?</v>
      </c>
      <c r="N11" t="e">
        <f t="shared" ca="1" si="1"/>
        <v>#NAME?</v>
      </c>
      <c r="T11" t="e">
        <f ca="1"/>
        <v>#NAME?</v>
      </c>
      <c r="U11" t="e">
        <f t="shared" ca="1" si="2"/>
        <v>#NAME?</v>
      </c>
      <c r="AA11" t="e">
        <f ca="1"/>
        <v>#NAME?</v>
      </c>
      <c r="AB11" t="e">
        <f t="shared" ca="1" si="3"/>
        <v>#NAME?</v>
      </c>
      <c r="AH11" t="e">
        <f ca="1"/>
        <v>#NAME?</v>
      </c>
      <c r="AI11" t="e">
        <f t="shared" ca="1" si="4"/>
        <v>#NAME?</v>
      </c>
      <c r="AO11" t="e">
        <f ca="1"/>
        <v>#NAME?</v>
      </c>
      <c r="AP11" t="e">
        <f t="shared" ca="1" si="5"/>
        <v>#NAME?</v>
      </c>
      <c r="AV11" t="e">
        <f ca="1"/>
        <v>#NAME?</v>
      </c>
      <c r="AW11" t="e">
        <f t="shared" ca="1" si="6"/>
        <v>#NAME?</v>
      </c>
      <c r="BC11" t="e">
        <f ca="1"/>
        <v>#NAME?</v>
      </c>
      <c r="BD11" t="e">
        <f t="shared" ca="1" si="7"/>
        <v>#NAME?</v>
      </c>
      <c r="BJ11" t="e">
        <f ca="1"/>
        <v>#NAME?</v>
      </c>
      <c r="BK11" t="e">
        <f t="shared" ca="1" si="8"/>
        <v>#NAME?</v>
      </c>
      <c r="BQ11" t="e">
        <f ca="1"/>
        <v>#NAME?</v>
      </c>
      <c r="BR11" t="e">
        <f t="shared" ca="1" si="9"/>
        <v>#NAME?</v>
      </c>
      <c r="BX11" t="e">
        <f ca="1"/>
        <v>#NAME?</v>
      </c>
      <c r="BY11" t="e">
        <f t="shared" ca="1" si="10"/>
        <v>#NAME?</v>
      </c>
      <c r="CE11" t="e">
        <f ca="1"/>
        <v>#NAME?</v>
      </c>
      <c r="CF11" t="e">
        <f t="shared" ca="1" si="11"/>
        <v>#NAME?</v>
      </c>
      <c r="CL11" t="e">
        <f ca="1"/>
        <v>#NAME?</v>
      </c>
      <c r="CM11" t="e">
        <f t="shared" ca="1" si="12"/>
        <v>#NAME?</v>
      </c>
      <c r="CS11" t="e">
        <f ca="1"/>
        <v>#NAME?</v>
      </c>
      <c r="CT11" t="e">
        <f t="shared" ca="1" si="13"/>
        <v>#NAME?</v>
      </c>
    </row>
    <row r="12" spans="1:102" x14ac:dyDescent="0.35">
      <c r="A12" s="6">
        <f t="shared" si="14"/>
        <v>2008</v>
      </c>
      <c r="B12" s="6">
        <v>37</v>
      </c>
      <c r="C12" s="6">
        <v>27</v>
      </c>
      <c r="D12" s="6">
        <v>71</v>
      </c>
      <c r="F12">
        <v>71.413776654104851</v>
      </c>
      <c r="G12">
        <f t="shared" si="0"/>
        <v>-0.41377665410485065</v>
      </c>
      <c r="M12" t="e">
        <f ca="1"/>
        <v>#NAME?</v>
      </c>
      <c r="N12" t="e">
        <f t="shared" ca="1" si="1"/>
        <v>#NAME?</v>
      </c>
      <c r="T12" t="e">
        <f ca="1"/>
        <v>#NAME?</v>
      </c>
      <c r="U12" t="e">
        <f t="shared" ca="1" si="2"/>
        <v>#NAME?</v>
      </c>
      <c r="AA12" t="e">
        <f ca="1"/>
        <v>#NAME?</v>
      </c>
      <c r="AB12" t="e">
        <f t="shared" ca="1" si="3"/>
        <v>#NAME?</v>
      </c>
      <c r="AH12" t="e">
        <f ca="1"/>
        <v>#NAME?</v>
      </c>
      <c r="AI12" t="e">
        <f t="shared" ca="1" si="4"/>
        <v>#NAME?</v>
      </c>
      <c r="AO12" t="e">
        <f ca="1"/>
        <v>#NAME?</v>
      </c>
      <c r="AP12" t="e">
        <f t="shared" ca="1" si="5"/>
        <v>#NAME?</v>
      </c>
      <c r="AV12" t="e">
        <f ca="1"/>
        <v>#NAME?</v>
      </c>
      <c r="AW12" t="e">
        <f t="shared" ca="1" si="6"/>
        <v>#NAME?</v>
      </c>
      <c r="BC12" t="e">
        <f ca="1"/>
        <v>#NAME?</v>
      </c>
      <c r="BD12" t="e">
        <f t="shared" ca="1" si="7"/>
        <v>#NAME?</v>
      </c>
      <c r="BJ12" t="e">
        <f ca="1"/>
        <v>#NAME?</v>
      </c>
      <c r="BK12" t="e">
        <f t="shared" ca="1" si="8"/>
        <v>#NAME?</v>
      </c>
      <c r="BQ12" t="e">
        <f ca="1"/>
        <v>#NAME?</v>
      </c>
      <c r="BR12" t="e">
        <f t="shared" ca="1" si="9"/>
        <v>#NAME?</v>
      </c>
      <c r="BX12" t="e">
        <f ca="1"/>
        <v>#NAME?</v>
      </c>
      <c r="BY12" t="e">
        <f t="shared" ca="1" si="10"/>
        <v>#NAME?</v>
      </c>
      <c r="CE12" t="e">
        <f ca="1"/>
        <v>#NAME?</v>
      </c>
      <c r="CF12" t="e">
        <f t="shared" ca="1" si="11"/>
        <v>#NAME?</v>
      </c>
      <c r="CL12" t="e">
        <f ca="1"/>
        <v>#NAME?</v>
      </c>
      <c r="CM12" t="e">
        <f t="shared" ca="1" si="12"/>
        <v>#NAME?</v>
      </c>
      <c r="CS12" t="e">
        <f ca="1"/>
        <v>#NAME?</v>
      </c>
      <c r="CT12" t="e">
        <f t="shared" ca="1" si="13"/>
        <v>#NAME?</v>
      </c>
    </row>
    <row r="13" spans="1:102" x14ac:dyDescent="0.35">
      <c r="A13" s="6">
        <f t="shared" si="14"/>
        <v>2009</v>
      </c>
      <c r="B13" s="6">
        <v>34</v>
      </c>
      <c r="C13" s="6">
        <v>24</v>
      </c>
      <c r="D13" s="6">
        <v>69</v>
      </c>
      <c r="F13">
        <v>67.670180794733568</v>
      </c>
      <c r="G13">
        <f t="shared" si="0"/>
        <v>1.3298192052664319</v>
      </c>
      <c r="M13" t="e">
        <f ca="1"/>
        <v>#NAME?</v>
      </c>
      <c r="N13" t="e">
        <f t="shared" ca="1" si="1"/>
        <v>#NAME?</v>
      </c>
      <c r="T13" t="e">
        <f ca="1"/>
        <v>#NAME?</v>
      </c>
      <c r="U13" t="e">
        <f t="shared" ca="1" si="2"/>
        <v>#NAME?</v>
      </c>
      <c r="AA13" t="e">
        <f ca="1"/>
        <v>#NAME?</v>
      </c>
      <c r="AB13" t="e">
        <f t="shared" ca="1" si="3"/>
        <v>#NAME?</v>
      </c>
      <c r="AH13" t="e">
        <f ca="1"/>
        <v>#NAME?</v>
      </c>
      <c r="AI13" t="e">
        <f t="shared" ca="1" si="4"/>
        <v>#NAME?</v>
      </c>
      <c r="AO13" t="e">
        <f ca="1"/>
        <v>#NAME?</v>
      </c>
      <c r="AP13" t="e">
        <f t="shared" ca="1" si="5"/>
        <v>#NAME?</v>
      </c>
      <c r="AV13" t="e">
        <f ca="1"/>
        <v>#NAME?</v>
      </c>
      <c r="AW13" t="e">
        <f t="shared" ca="1" si="6"/>
        <v>#NAME?</v>
      </c>
      <c r="BC13" t="e">
        <f ca="1"/>
        <v>#NAME?</v>
      </c>
      <c r="BD13" t="e">
        <f t="shared" ca="1" si="7"/>
        <v>#NAME?</v>
      </c>
      <c r="BJ13" t="e">
        <f ca="1"/>
        <v>#NAME?</v>
      </c>
      <c r="BK13" t="e">
        <f t="shared" ca="1" si="8"/>
        <v>#NAME?</v>
      </c>
      <c r="BQ13" t="e">
        <f ca="1"/>
        <v>#NAME?</v>
      </c>
      <c r="BR13" t="e">
        <f t="shared" ca="1" si="9"/>
        <v>#NAME?</v>
      </c>
      <c r="BX13" t="e">
        <f ca="1"/>
        <v>#NAME?</v>
      </c>
      <c r="BY13" t="e">
        <f t="shared" ca="1" si="10"/>
        <v>#NAME?</v>
      </c>
      <c r="CE13" t="e">
        <f ca="1"/>
        <v>#NAME?</v>
      </c>
      <c r="CF13" t="e">
        <f t="shared" ca="1" si="11"/>
        <v>#NAME?</v>
      </c>
      <c r="CL13" t="e">
        <f ca="1"/>
        <v>#NAME?</v>
      </c>
      <c r="CM13" t="e">
        <f t="shared" ca="1" si="12"/>
        <v>#NAME?</v>
      </c>
      <c r="CS13" t="e">
        <f ca="1"/>
        <v>#NAME?</v>
      </c>
      <c r="CT13" t="e">
        <f t="shared" ca="1" si="13"/>
        <v>#NAME?</v>
      </c>
    </row>
    <row r="14" spans="1:102" x14ac:dyDescent="0.35">
      <c r="A14" s="9">
        <f>A13+1</f>
        <v>2010</v>
      </c>
      <c r="B14" s="9">
        <v>38</v>
      </c>
      <c r="C14" s="9">
        <v>30</v>
      </c>
      <c r="D14" s="9">
        <v>74</v>
      </c>
      <c r="F14" s="7">
        <v>73.624719744311392</v>
      </c>
      <c r="G14" s="7">
        <f t="shared" si="0"/>
        <v>0.37528025568860812</v>
      </c>
      <c r="M14" s="7" t="e">
        <f ca="1"/>
        <v>#NAME?</v>
      </c>
      <c r="N14" s="7" t="e">
        <f t="shared" ca="1" si="1"/>
        <v>#NAME?</v>
      </c>
      <c r="T14" s="7" t="e">
        <f ca="1"/>
        <v>#NAME?</v>
      </c>
      <c r="U14" s="7" t="e">
        <f t="shared" ca="1" si="2"/>
        <v>#NAME?</v>
      </c>
      <c r="AA14" s="7" t="e">
        <f ca="1"/>
        <v>#NAME?</v>
      </c>
      <c r="AB14" s="7" t="e">
        <f t="shared" ca="1" si="3"/>
        <v>#NAME?</v>
      </c>
      <c r="AH14" s="7" t="e">
        <f ca="1"/>
        <v>#NAME?</v>
      </c>
      <c r="AI14" s="7" t="e">
        <f t="shared" ca="1" si="4"/>
        <v>#NAME?</v>
      </c>
      <c r="AO14" s="7" t="e">
        <f ca="1"/>
        <v>#NAME?</v>
      </c>
      <c r="AP14" s="7" t="e">
        <f t="shared" ca="1" si="5"/>
        <v>#NAME?</v>
      </c>
      <c r="AV14" s="7" t="e">
        <f ca="1"/>
        <v>#NAME?</v>
      </c>
      <c r="AW14" s="7" t="e">
        <f t="shared" ca="1" si="6"/>
        <v>#NAME?</v>
      </c>
      <c r="BC14" s="7" t="e">
        <f ca="1"/>
        <v>#NAME?</v>
      </c>
      <c r="BD14" s="7" t="e">
        <f t="shared" ca="1" si="7"/>
        <v>#NAME?</v>
      </c>
      <c r="BJ14" s="7" t="e">
        <f ca="1"/>
        <v>#NAME?</v>
      </c>
      <c r="BK14" s="7" t="e">
        <f t="shared" ca="1" si="8"/>
        <v>#NAME?</v>
      </c>
      <c r="BQ14" s="7" t="e">
        <f ca="1"/>
        <v>#NAME?</v>
      </c>
      <c r="BR14" s="7" t="e">
        <f t="shared" ca="1" si="9"/>
        <v>#NAME?</v>
      </c>
      <c r="BX14" s="7" t="e">
        <f ca="1"/>
        <v>#NAME?</v>
      </c>
      <c r="BY14" s="7" t="e">
        <f t="shared" ca="1" si="10"/>
        <v>#NAME?</v>
      </c>
      <c r="CE14" s="7" t="e">
        <f ca="1"/>
        <v>#NAME?</v>
      </c>
      <c r="CF14" s="7" t="e">
        <f t="shared" ca="1" si="11"/>
        <v>#NAME?</v>
      </c>
      <c r="CL14" s="7" t="e">
        <f ca="1"/>
        <v>#NAME?</v>
      </c>
      <c r="CM14" s="7" t="e">
        <f t="shared" ca="1" si="12"/>
        <v>#NAME?</v>
      </c>
      <c r="CS14" s="7" t="e">
        <f ca="1"/>
        <v>#NAME?</v>
      </c>
      <c r="CT14" s="7" t="e">
        <f t="shared" ca="1" si="13"/>
        <v>#NAME?</v>
      </c>
    </row>
    <row r="17" spans="9:102" x14ac:dyDescent="0.35">
      <c r="I17">
        <v>1</v>
      </c>
      <c r="J17" t="e">
        <f ca="1">CO_RHO($B$4:$C$14,$D$4:$D$14,I17)</f>
        <v>#NAME?</v>
      </c>
      <c r="P17">
        <f>I17+1</f>
        <v>2</v>
      </c>
      <c r="Q17" t="e">
        <f ca="1">CO_RHO($B$4:$C$14,$D$4:$D$14,P17)</f>
        <v>#NAME?</v>
      </c>
      <c r="W17">
        <f>P17+1</f>
        <v>3</v>
      </c>
      <c r="X17" t="e">
        <f ca="1">CO_RHO($B$4:$C$14,$D$4:$D$14,W17)</f>
        <v>#NAME?</v>
      </c>
      <c r="AD17">
        <f>W17+1</f>
        <v>4</v>
      </c>
      <c r="AE17" t="e">
        <f ca="1">CO_RHO($B$4:$C$14,$D$4:$D$14,AD17)</f>
        <v>#NAME?</v>
      </c>
      <c r="AK17">
        <f>AD17+1</f>
        <v>5</v>
      </c>
      <c r="AL17" t="e">
        <f ca="1">CO_RHO($B$4:$C$14,$D$4:$D$14,AK17)</f>
        <v>#NAME?</v>
      </c>
      <c r="AR17">
        <f>AK17+1</f>
        <v>6</v>
      </c>
      <c r="AS17" t="e">
        <f ca="1">CO_RHO($B$4:$C$14,$D$4:$D$14,AR17)</f>
        <v>#NAME?</v>
      </c>
      <c r="AY17">
        <f>AR17+1</f>
        <v>7</v>
      </c>
      <c r="AZ17" t="e">
        <f ca="1">CO_RHO($B$4:$C$14,$D$4:$D$14,AY17)</f>
        <v>#NAME?</v>
      </c>
      <c r="BF17">
        <f>AY17+1</f>
        <v>8</v>
      </c>
      <c r="BG17" t="e">
        <f ca="1">CO_RHO($B$4:$C$14,$D$4:$D$14,BF17)</f>
        <v>#NAME?</v>
      </c>
      <c r="BM17">
        <f>BF17+1</f>
        <v>9</v>
      </c>
      <c r="BN17" t="e">
        <f ca="1">CO_RHO($B$4:$C$14,$D$4:$D$14,BM17)</f>
        <v>#NAME?</v>
      </c>
      <c r="BT17">
        <f>BM17+1</f>
        <v>10</v>
      </c>
      <c r="BU17" t="e">
        <f ca="1">CO_RHO($B$4:$C$14,$D$4:$D$14,BT17)</f>
        <v>#NAME?</v>
      </c>
      <c r="CA17">
        <f>BT17+1</f>
        <v>11</v>
      </c>
      <c r="CB17" t="e">
        <f ca="1">CO_RHO($B$4:$C$14,$D$4:$D$14,CA17)</f>
        <v>#NAME?</v>
      </c>
      <c r="CH17">
        <f>CA17+1</f>
        <v>12</v>
      </c>
      <c r="CI17" t="e">
        <f ca="1">CO_RHO($B$4:$C$14,$D$4:$D$14,CH17)</f>
        <v>#NAME?</v>
      </c>
      <c r="CO17">
        <f>CH17+1</f>
        <v>13</v>
      </c>
      <c r="CP17" t="e">
        <f ca="1">CO_RHO($B$4:$C$14,$D$4:$D$14,CO17)</f>
        <v>#NAME?</v>
      </c>
      <c r="CV17">
        <f>CO17+1</f>
        <v>14</v>
      </c>
      <c r="CW17" t="e">
        <f ca="1">CO_RHO($B$4:$C$14,$D$4:$D$14,CV17)</f>
        <v>#NAME?</v>
      </c>
    </row>
    <row r="19" spans="9:102" x14ac:dyDescent="0.35">
      <c r="J19" s="10" t="e">
        <f t="array" aca="1" ref="J19:K21" ca="1">COCoeff($B$4:$C$14,$D$4:$D$14,J3)</f>
        <v>#NAME?</v>
      </c>
      <c r="K19" s="11" t="e">
        <f ca="1"/>
        <v>#NAME?</v>
      </c>
      <c r="Q19" s="10" t="e">
        <f t="array" aca="1" ref="Q19:R21" ca="1">COCoeff($B$4:$C$14,$D$4:$D$14,Q3)</f>
        <v>#NAME?</v>
      </c>
      <c r="R19" s="11" t="e">
        <f ca="1"/>
        <v>#NAME?</v>
      </c>
      <c r="X19" s="10" t="e">
        <f t="array" aca="1" ref="X19:Y21" ca="1">COCoeff($B$4:$C$14,$D$4:$D$14,X3)</f>
        <v>#NAME?</v>
      </c>
      <c r="Y19" s="11" t="e">
        <f ca="1"/>
        <v>#NAME?</v>
      </c>
      <c r="AE19" s="10" t="e">
        <f t="array" aca="1" ref="AE19:AF21" ca="1">COCoeff($B$4:$C$14,$D$4:$D$14,AE3)</f>
        <v>#NAME?</v>
      </c>
      <c r="AF19" s="11" t="e">
        <f ca="1"/>
        <v>#NAME?</v>
      </c>
      <c r="AL19" s="10" t="e">
        <f t="array" aca="1" ref="AL19:AM21" ca="1">COCoeff($B$4:$C$14,$D$4:$D$14,AL3)</f>
        <v>#NAME?</v>
      </c>
      <c r="AM19" s="11" t="e">
        <f ca="1"/>
        <v>#NAME?</v>
      </c>
      <c r="AS19" s="10" t="e">
        <f t="array" aca="1" ref="AS19:AT21" ca="1">COCoeff($B$4:$C$14,$D$4:$D$14,AS3)</f>
        <v>#NAME?</v>
      </c>
      <c r="AT19" s="11" t="e">
        <f ca="1"/>
        <v>#NAME?</v>
      </c>
      <c r="AZ19" s="10" t="e">
        <f t="array" aca="1" ref="AZ19:BA21" ca="1">COCoeff($B$4:$C$14,$D$4:$D$14,AZ3)</f>
        <v>#NAME?</v>
      </c>
      <c r="BA19" s="11" t="e">
        <f ca="1"/>
        <v>#NAME?</v>
      </c>
      <c r="BG19" s="10" t="e">
        <f t="array" aca="1" ref="BG19:BH21" ca="1">COCoeff($B$4:$C$14,$D$4:$D$14,BG3)</f>
        <v>#NAME?</v>
      </c>
      <c r="BH19" s="11" t="e">
        <f ca="1"/>
        <v>#NAME?</v>
      </c>
      <c r="BN19" s="10" t="e">
        <f t="array" aca="1" ref="BN19:BO21" ca="1">COCoeff($B$4:$C$14,$D$4:$D$14,BN3)</f>
        <v>#NAME?</v>
      </c>
      <c r="BO19" s="11" t="e">
        <f ca="1"/>
        <v>#NAME?</v>
      </c>
      <c r="BU19" s="10" t="e">
        <f t="array" aca="1" ref="BU19:BV21" ca="1">COCoeff($B$4:$C$14,$D$4:$D$14,BU3)</f>
        <v>#NAME?</v>
      </c>
      <c r="BV19" s="11" t="e">
        <f ca="1"/>
        <v>#NAME?</v>
      </c>
      <c r="CB19" s="10" t="e">
        <f t="array" aca="1" ref="CB19:CC21" ca="1">COCoeff($B$4:$C$14,$D$4:$D$14,CB3)</f>
        <v>#NAME?</v>
      </c>
      <c r="CC19" s="11" t="e">
        <f ca="1"/>
        <v>#NAME?</v>
      </c>
      <c r="CI19" s="10" t="e">
        <f t="array" aca="1" ref="CI19:CJ21" ca="1">COCoeff($B$4:$C$14,$D$4:$D$14,CI3)</f>
        <v>#NAME?</v>
      </c>
      <c r="CJ19" s="11" t="e">
        <f ca="1"/>
        <v>#NAME?</v>
      </c>
      <c r="CP19" s="10" t="e">
        <f t="array" aca="1" ref="CP19:CQ21" ca="1">COCoeff($B$4:$C$14,$D$4:$D$14,CP3)</f>
        <v>#NAME?</v>
      </c>
      <c r="CQ19" s="11" t="e">
        <f ca="1"/>
        <v>#NAME?</v>
      </c>
      <c r="CW19" s="10" t="e">
        <f t="array" aca="1" ref="CW19:CX21" ca="1">COCoeff($B$4:$C$14,$D$4:$D$14,CW3)</f>
        <v>#NAME?</v>
      </c>
      <c r="CX19" s="11" t="e">
        <f ca="1"/>
        <v>#NAME?</v>
      </c>
    </row>
    <row r="20" spans="9:102" x14ac:dyDescent="0.35">
      <c r="J20" s="12" t="e">
        <f ca="1"/>
        <v>#NAME?</v>
      </c>
      <c r="K20" s="13" t="e">
        <f ca="1"/>
        <v>#NAME?</v>
      </c>
      <c r="Q20" s="12" t="e">
        <f ca="1"/>
        <v>#NAME?</v>
      </c>
      <c r="R20" s="13" t="e">
        <f ca="1"/>
        <v>#NAME?</v>
      </c>
      <c r="X20" s="12" t="e">
        <f ca="1"/>
        <v>#NAME?</v>
      </c>
      <c r="Y20" s="13" t="e">
        <f ca="1"/>
        <v>#NAME?</v>
      </c>
      <c r="AE20" s="12" t="e">
        <f ca="1"/>
        <v>#NAME?</v>
      </c>
      <c r="AF20" s="13" t="e">
        <f ca="1"/>
        <v>#NAME?</v>
      </c>
      <c r="AL20" s="12" t="e">
        <f ca="1"/>
        <v>#NAME?</v>
      </c>
      <c r="AM20" s="13" t="e">
        <f ca="1"/>
        <v>#NAME?</v>
      </c>
      <c r="AS20" s="12" t="e">
        <f ca="1"/>
        <v>#NAME?</v>
      </c>
      <c r="AT20" s="13" t="e">
        <f ca="1"/>
        <v>#NAME?</v>
      </c>
      <c r="AZ20" s="12" t="e">
        <f ca="1"/>
        <v>#NAME?</v>
      </c>
      <c r="BA20" s="13" t="e">
        <f ca="1"/>
        <v>#NAME?</v>
      </c>
      <c r="BG20" s="12" t="e">
        <f ca="1"/>
        <v>#NAME?</v>
      </c>
      <c r="BH20" s="13" t="e">
        <f ca="1"/>
        <v>#NAME?</v>
      </c>
      <c r="BN20" s="12" t="e">
        <f ca="1"/>
        <v>#NAME?</v>
      </c>
      <c r="BO20" s="13" t="e">
        <f ca="1"/>
        <v>#NAME?</v>
      </c>
      <c r="BU20" s="12" t="e">
        <f ca="1"/>
        <v>#NAME?</v>
      </c>
      <c r="BV20" s="13" t="e">
        <f ca="1"/>
        <v>#NAME?</v>
      </c>
      <c r="CB20" s="12" t="e">
        <f ca="1"/>
        <v>#NAME?</v>
      </c>
      <c r="CC20" s="13" t="e">
        <f ca="1"/>
        <v>#NAME?</v>
      </c>
      <c r="CI20" s="12" t="e">
        <f ca="1"/>
        <v>#NAME?</v>
      </c>
      <c r="CJ20" s="13" t="e">
        <f ca="1"/>
        <v>#NAME?</v>
      </c>
      <c r="CP20" s="12" t="e">
        <f ca="1"/>
        <v>#NAME?</v>
      </c>
      <c r="CQ20" s="13" t="e">
        <f ca="1"/>
        <v>#NAME?</v>
      </c>
      <c r="CW20" s="12" t="e">
        <f ca="1"/>
        <v>#NAME?</v>
      </c>
      <c r="CX20" s="13" t="e">
        <f ca="1"/>
        <v>#NAME?</v>
      </c>
    </row>
    <row r="21" spans="9:102" x14ac:dyDescent="0.35">
      <c r="J21" s="14" t="e">
        <f ca="1"/>
        <v>#NAME?</v>
      </c>
      <c r="K21" s="15" t="e">
        <f ca="1"/>
        <v>#NAME?</v>
      </c>
      <c r="Q21" s="14" t="e">
        <f ca="1"/>
        <v>#NAME?</v>
      </c>
      <c r="R21" s="15" t="e">
        <f ca="1"/>
        <v>#NAME?</v>
      </c>
      <c r="X21" s="14" t="e">
        <f ca="1"/>
        <v>#NAME?</v>
      </c>
      <c r="Y21" s="15" t="e">
        <f ca="1"/>
        <v>#NAME?</v>
      </c>
      <c r="AE21" s="14" t="e">
        <f ca="1"/>
        <v>#NAME?</v>
      </c>
      <c r="AF21" s="15" t="e">
        <f ca="1"/>
        <v>#NAME?</v>
      </c>
      <c r="AL21" s="14" t="e">
        <f ca="1"/>
        <v>#NAME?</v>
      </c>
      <c r="AM21" s="15" t="e">
        <f ca="1"/>
        <v>#NAME?</v>
      </c>
      <c r="AS21" s="14" t="e">
        <f ca="1"/>
        <v>#NAME?</v>
      </c>
      <c r="AT21" s="15" t="e">
        <f ca="1"/>
        <v>#NAME?</v>
      </c>
      <c r="AZ21" s="14" t="e">
        <f ca="1"/>
        <v>#NAME?</v>
      </c>
      <c r="BA21" s="15" t="e">
        <f ca="1"/>
        <v>#NAME?</v>
      </c>
      <c r="BG21" s="14" t="e">
        <f ca="1"/>
        <v>#NAME?</v>
      </c>
      <c r="BH21" s="15" t="e">
        <f ca="1"/>
        <v>#NAME?</v>
      </c>
      <c r="BN21" s="14" t="e">
        <f ca="1"/>
        <v>#NAME?</v>
      </c>
      <c r="BO21" s="15" t="e">
        <f ca="1"/>
        <v>#NAME?</v>
      </c>
      <c r="BU21" s="14" t="e">
        <f ca="1"/>
        <v>#NAME?</v>
      </c>
      <c r="BV21" s="15" t="e">
        <f ca="1"/>
        <v>#NAME?</v>
      </c>
      <c r="CB21" s="14" t="e">
        <f ca="1"/>
        <v>#NAME?</v>
      </c>
      <c r="CC21" s="15" t="e">
        <f ca="1"/>
        <v>#NAME?</v>
      </c>
      <c r="CI21" s="14" t="e">
        <f ca="1"/>
        <v>#NAME?</v>
      </c>
      <c r="CJ21" s="15" t="e">
        <f ca="1"/>
        <v>#NAME?</v>
      </c>
      <c r="CP21" s="14" t="e">
        <f ca="1"/>
        <v>#NAME?</v>
      </c>
      <c r="CQ21" s="15" t="e">
        <f ca="1"/>
        <v>#NAME?</v>
      </c>
      <c r="CW21" s="14" t="e">
        <f ca="1"/>
        <v>#NAME?</v>
      </c>
      <c r="CX21" s="15" t="e">
        <f ca="1"/>
        <v>#NAME?</v>
      </c>
    </row>
    <row r="24" spans="9:102" x14ac:dyDescent="0.35">
      <c r="BM24" s="4" t="s">
        <v>7</v>
      </c>
      <c r="BN24" s="5" t="e">
        <f ca="1">CO_RHO($B$4:$C$14,$D$4:$D$14)</f>
        <v>#NAME?</v>
      </c>
    </row>
    <row r="25" spans="9:102" ht="15" thickBot="1" x14ac:dyDescent="0.4"/>
    <row r="26" spans="9:102" ht="15" thickTop="1" x14ac:dyDescent="0.35">
      <c r="BM26" s="8"/>
      <c r="BN26" s="8" t="s">
        <v>8</v>
      </c>
      <c r="BO26" s="8" t="s">
        <v>9</v>
      </c>
    </row>
    <row r="27" spans="9:102" x14ac:dyDescent="0.35">
      <c r="BM27" t="s">
        <v>10</v>
      </c>
      <c r="BN27" t="e">
        <f t="array" aca="1" ref="BN27:BO29" ca="1">COCoeff($B$4:$C$14,$D$4:$D$14,BN3)</f>
        <v>#NAME?</v>
      </c>
      <c r="BO27" t="e">
        <f ca="1"/>
        <v>#NAME?</v>
      </c>
    </row>
    <row r="28" spans="9:102" x14ac:dyDescent="0.35">
      <c r="BM28" t="s">
        <v>2</v>
      </c>
      <c r="BN28" t="e">
        <f ca="1"/>
        <v>#NAME?</v>
      </c>
      <c r="BO28" t="e">
        <f ca="1"/>
        <v>#NAME?</v>
      </c>
    </row>
    <row r="29" spans="9:102" x14ac:dyDescent="0.35">
      <c r="BM29" s="7" t="s">
        <v>3</v>
      </c>
      <c r="BN29" s="7" t="e">
        <f ca="1"/>
        <v>#NAME?</v>
      </c>
      <c r="BO29" s="7" t="e">
        <f ca="1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8A61-9B61-4850-876C-6027D4A91964}">
  <dimension ref="A1:T19"/>
  <sheetViews>
    <sheetView workbookViewId="0"/>
  </sheetViews>
  <sheetFormatPr defaultRowHeight="14.5" x14ac:dyDescent="0.35"/>
  <cols>
    <col min="1" max="1" width="6.81640625" customWidth="1"/>
    <col min="2" max="4" width="7.7265625" customWidth="1"/>
  </cols>
  <sheetData>
    <row r="1" spans="1:20" x14ac:dyDescent="0.35">
      <c r="A1" s="1" t="s">
        <v>0</v>
      </c>
      <c r="F1" t="s">
        <v>12</v>
      </c>
      <c r="J1" t="s">
        <v>13</v>
      </c>
      <c r="S1" t="s">
        <v>14</v>
      </c>
    </row>
    <row r="3" spans="1:20" ht="15" thickBot="1" x14ac:dyDescent="0.4">
      <c r="A3" s="2" t="s">
        <v>1</v>
      </c>
      <c r="B3" s="2" t="s">
        <v>2</v>
      </c>
      <c r="C3" s="2" t="s">
        <v>3</v>
      </c>
      <c r="D3" s="2" t="s">
        <v>4</v>
      </c>
      <c r="F3" t="s">
        <v>15</v>
      </c>
      <c r="G3" s="16" t="e">
        <f ca="1">CO_RHO(B4:C14,D4:D14)</f>
        <v>#NAME?</v>
      </c>
      <c r="J3" s="17" t="s">
        <v>16</v>
      </c>
      <c r="K3" s="17"/>
      <c r="M3" s="17"/>
      <c r="N3" s="17"/>
      <c r="S3" t="s">
        <v>17</v>
      </c>
      <c r="T3" s="16">
        <v>0.05</v>
      </c>
    </row>
    <row r="4" spans="1:20" ht="15.5" thickTop="1" thickBot="1" x14ac:dyDescent="0.4">
      <c r="A4" s="6">
        <v>2000</v>
      </c>
      <c r="B4" s="6">
        <v>30</v>
      </c>
      <c r="C4" s="6">
        <v>20</v>
      </c>
      <c r="D4" s="6">
        <v>65</v>
      </c>
      <c r="J4" t="s">
        <v>18</v>
      </c>
      <c r="K4" t="e">
        <f ca="1">SQRT(K5)</f>
        <v>#NAME?</v>
      </c>
      <c r="M4" t="s">
        <v>19</v>
      </c>
      <c r="N4" t="e">
        <f ca="1">K8*LN(L13/K8)+2*(K12+1)</f>
        <v>#NAME?</v>
      </c>
    </row>
    <row r="5" spans="1:20" ht="15" thickTop="1" x14ac:dyDescent="0.35">
      <c r="A5" s="6">
        <f>A4+1</f>
        <v>2001</v>
      </c>
      <c r="B5" s="6">
        <v>23</v>
      </c>
      <c r="C5" s="6">
        <v>27</v>
      </c>
      <c r="D5" s="6">
        <v>62</v>
      </c>
      <c r="F5" s="18" t="str">
        <f t="array" ref="F5:G5">B3:C3</f>
        <v>Rainfall</v>
      </c>
      <c r="G5" s="18" t="str">
        <v>Temp</v>
      </c>
      <c r="H5" s="18" t="str">
        <f>D3</f>
        <v>Yield</v>
      </c>
      <c r="J5" t="s">
        <v>20</v>
      </c>
      <c r="K5" t="e">
        <f ca="1">L12/L14</f>
        <v>#NAME?</v>
      </c>
      <c r="M5" t="s">
        <v>21</v>
      </c>
      <c r="N5" t="e">
        <f ca="1">N4+2*(K12+2)*(K12+3)/(K8-K12-3)</f>
        <v>#NAME?</v>
      </c>
      <c r="S5" t="e">
        <f t="array" aca="1" ref="S5:T8" ca="1">DURBIN(F6:G15,H6:H15,TRUE,T3)</f>
        <v>#NAME?</v>
      </c>
      <c r="T5" s="19" t="e">
        <f ca="1"/>
        <v>#NAME?</v>
      </c>
    </row>
    <row r="6" spans="1:20" x14ac:dyDescent="0.35">
      <c r="A6" s="6">
        <f t="shared" ref="A6:A13" si="0">A5+1</f>
        <v>2002</v>
      </c>
      <c r="B6" s="6">
        <v>34</v>
      </c>
      <c r="C6" s="6">
        <v>28</v>
      </c>
      <c r="D6" s="6">
        <v>70</v>
      </c>
      <c r="F6" s="22" t="e">
        <f ca="1">B5-$G$3*B4</f>
        <v>#NAME?</v>
      </c>
      <c r="G6" s="22" t="e">
        <f ca="1">C5-$G$3*C4</f>
        <v>#NAME?</v>
      </c>
      <c r="H6" s="22" t="e">
        <f ca="1">D5-$G$3*D4</f>
        <v>#NAME?</v>
      </c>
      <c r="J6" t="s">
        <v>22</v>
      </c>
      <c r="K6" t="e">
        <f ca="1">1-(1-K5)*(K8-1)/(K8-K12-1)</f>
        <v>#NAME?</v>
      </c>
      <c r="M6" s="7" t="s">
        <v>23</v>
      </c>
      <c r="N6" s="7" t="e">
        <f ca="1">K8*LN(L13/K8)+(K12+1)*LN(K8)</f>
        <v>#NAME?</v>
      </c>
      <c r="S6" t="e">
        <f ca="1"/>
        <v>#NAME?</v>
      </c>
      <c r="T6" s="20" t="e">
        <f ca="1"/>
        <v>#NAME?</v>
      </c>
    </row>
    <row r="7" spans="1:20" x14ac:dyDescent="0.35">
      <c r="A7" s="6">
        <f t="shared" si="0"/>
        <v>2003</v>
      </c>
      <c r="B7" s="6">
        <v>31</v>
      </c>
      <c r="C7" s="6">
        <v>21</v>
      </c>
      <c r="D7" s="6">
        <v>64</v>
      </c>
      <c r="F7" t="e">
        <f t="shared" ref="F7:H15" ca="1" si="1">B6-$G$3*B5</f>
        <v>#NAME?</v>
      </c>
      <c r="G7" t="e">
        <f t="shared" ca="1" si="1"/>
        <v>#NAME?</v>
      </c>
      <c r="H7" t="e">
        <f t="shared" ca="1" si="1"/>
        <v>#NAME?</v>
      </c>
      <c r="J7" t="s">
        <v>24</v>
      </c>
      <c r="K7" t="e">
        <f ca="1">SQRT(M13)</f>
        <v>#NAME?</v>
      </c>
      <c r="S7" t="e">
        <f ca="1"/>
        <v>#NAME?</v>
      </c>
      <c r="T7" s="20" t="e">
        <f ca="1"/>
        <v>#NAME?</v>
      </c>
    </row>
    <row r="8" spans="1:20" x14ac:dyDescent="0.35">
      <c r="A8" s="6">
        <f t="shared" si="0"/>
        <v>2004</v>
      </c>
      <c r="B8" s="6">
        <v>17</v>
      </c>
      <c r="C8" s="6">
        <v>23</v>
      </c>
      <c r="D8" s="6">
        <v>52</v>
      </c>
      <c r="F8" t="e">
        <f t="shared" ca="1" si="1"/>
        <v>#NAME?</v>
      </c>
      <c r="G8" t="e">
        <f t="shared" ca="1" si="1"/>
        <v>#NAME?</v>
      </c>
      <c r="H8" t="e">
        <f t="shared" ca="1" si="1"/>
        <v>#NAME?</v>
      </c>
      <c r="J8" s="7" t="s">
        <v>25</v>
      </c>
      <c r="K8" s="7">
        <f ca="1">COUNT(H6:H15)</f>
        <v>0</v>
      </c>
      <c r="S8" t="e">
        <f ca="1"/>
        <v>#NAME?</v>
      </c>
      <c r="T8" s="21" t="e">
        <f ca="1"/>
        <v>#NAME?</v>
      </c>
    </row>
    <row r="9" spans="1:20" x14ac:dyDescent="0.35">
      <c r="A9" s="6">
        <f t="shared" si="0"/>
        <v>2005</v>
      </c>
      <c r="B9" s="6">
        <v>36</v>
      </c>
      <c r="C9" s="6">
        <v>24</v>
      </c>
      <c r="D9" s="6">
        <v>68</v>
      </c>
      <c r="F9" t="e">
        <f t="shared" ca="1" si="1"/>
        <v>#NAME?</v>
      </c>
      <c r="G9" t="e">
        <f t="shared" ca="1" si="1"/>
        <v>#NAME?</v>
      </c>
      <c r="H9" t="e">
        <f t="shared" ca="1" si="1"/>
        <v>#NAME?</v>
      </c>
    </row>
    <row r="10" spans="1:20" ht="15" thickBot="1" x14ac:dyDescent="0.4">
      <c r="A10" s="6">
        <f t="shared" si="0"/>
        <v>2006</v>
      </c>
      <c r="B10" s="6">
        <v>38</v>
      </c>
      <c r="C10" s="6">
        <v>20</v>
      </c>
      <c r="D10" s="6">
        <v>68</v>
      </c>
      <c r="F10" t="e">
        <f t="shared" ca="1" si="1"/>
        <v>#NAME?</v>
      </c>
      <c r="G10" t="e">
        <f t="shared" ca="1" si="1"/>
        <v>#NAME?</v>
      </c>
      <c r="H10" t="e">
        <f t="shared" ca="1" si="1"/>
        <v>#NAME?</v>
      </c>
      <c r="J10" t="s">
        <v>26</v>
      </c>
      <c r="N10" s="6" t="s">
        <v>17</v>
      </c>
      <c r="O10" s="6">
        <v>0.05</v>
      </c>
    </row>
    <row r="11" spans="1:20" ht="15" thickTop="1" x14ac:dyDescent="0.35">
      <c r="A11" s="6">
        <f t="shared" si="0"/>
        <v>2007</v>
      </c>
      <c r="B11" s="6">
        <v>40</v>
      </c>
      <c r="C11" s="6">
        <v>26</v>
      </c>
      <c r="D11" s="6">
        <v>72</v>
      </c>
      <c r="F11" t="e">
        <f t="shared" ca="1" si="1"/>
        <v>#NAME?</v>
      </c>
      <c r="G11" t="e">
        <f t="shared" ca="1" si="1"/>
        <v>#NAME?</v>
      </c>
      <c r="H11" t="e">
        <f t="shared" ca="1" si="1"/>
        <v>#NAME?</v>
      </c>
      <c r="J11" s="8"/>
      <c r="K11" s="8" t="s">
        <v>27</v>
      </c>
      <c r="L11" s="8" t="s">
        <v>28</v>
      </c>
      <c r="M11" s="8" t="s">
        <v>29</v>
      </c>
      <c r="N11" s="8" t="s">
        <v>30</v>
      </c>
      <c r="O11" s="8" t="s">
        <v>31</v>
      </c>
      <c r="P11" s="8" t="s">
        <v>32</v>
      </c>
    </row>
    <row r="12" spans="1:20" x14ac:dyDescent="0.35">
      <c r="A12" s="6">
        <f t="shared" si="0"/>
        <v>2008</v>
      </c>
      <c r="B12" s="6">
        <v>37</v>
      </c>
      <c r="C12" s="6">
        <v>27</v>
      </c>
      <c r="D12" s="6">
        <v>71</v>
      </c>
      <c r="F12" t="e">
        <f t="shared" ca="1" si="1"/>
        <v>#NAME?</v>
      </c>
      <c r="G12" t="e">
        <f t="shared" ca="1" si="1"/>
        <v>#NAME?</v>
      </c>
      <c r="H12" t="e">
        <f t="shared" ca="1" si="1"/>
        <v>#NAME?</v>
      </c>
      <c r="J12" t="s">
        <v>33</v>
      </c>
      <c r="K12">
        <f ca="1">COUNT(F6:G6)</f>
        <v>0</v>
      </c>
      <c r="L12" t="e">
        <f ca="1">DEVSQ(MMULT(DEsign(F6:G15),K17:K19))</f>
        <v>#NAME?</v>
      </c>
      <c r="M12" t="e">
        <f ca="1">L12/K12</f>
        <v>#NAME?</v>
      </c>
      <c r="N12" t="e">
        <f ca="1">M12/M13</f>
        <v>#NAME?</v>
      </c>
      <c r="O12" t="e">
        <f ca="1">_xlfn.F.DIST.RT(N12,K12,K13)</f>
        <v>#NAME?</v>
      </c>
      <c r="P12" s="6" t="e">
        <f ca="1">IF(O12&lt;O10,"yes","no")</f>
        <v>#NAME?</v>
      </c>
    </row>
    <row r="13" spans="1:20" x14ac:dyDescent="0.35">
      <c r="A13" s="6">
        <f t="shared" si="0"/>
        <v>2009</v>
      </c>
      <c r="B13" s="6">
        <v>34</v>
      </c>
      <c r="C13" s="6">
        <v>24</v>
      </c>
      <c r="D13" s="6">
        <v>69</v>
      </c>
      <c r="F13" t="e">
        <f t="shared" ca="1" si="1"/>
        <v>#NAME?</v>
      </c>
      <c r="G13" t="e">
        <f t="shared" ca="1" si="1"/>
        <v>#NAME?</v>
      </c>
      <c r="H13" t="e">
        <f t="shared" ca="1" si="1"/>
        <v>#NAME?</v>
      </c>
      <c r="J13" t="s">
        <v>34</v>
      </c>
      <c r="K13">
        <f ca="1">K14-K12</f>
        <v>-1</v>
      </c>
      <c r="L13" t="e">
        <f ca="1">L14-L12</f>
        <v>#NAME?</v>
      </c>
      <c r="M13" t="e">
        <f ca="1">L13/K13</f>
        <v>#NAME?</v>
      </c>
    </row>
    <row r="14" spans="1:20" x14ac:dyDescent="0.35">
      <c r="A14" s="9">
        <f>A13+1</f>
        <v>2010</v>
      </c>
      <c r="B14" s="9">
        <v>38</v>
      </c>
      <c r="C14" s="9">
        <v>30</v>
      </c>
      <c r="D14" s="9">
        <v>74</v>
      </c>
      <c r="F14" t="e">
        <f t="shared" ca="1" si="1"/>
        <v>#NAME?</v>
      </c>
      <c r="G14" t="e">
        <f t="shared" ca="1" si="1"/>
        <v>#NAME?</v>
      </c>
      <c r="H14" t="e">
        <f t="shared" ca="1" si="1"/>
        <v>#NAME?</v>
      </c>
      <c r="J14" s="7" t="s">
        <v>35</v>
      </c>
      <c r="K14" s="7">
        <f ca="1">K8-1</f>
        <v>-1</v>
      </c>
      <c r="L14" s="7" t="e">
        <f ca="1">DEVSQ(H6:H15)</f>
        <v>#NAME?</v>
      </c>
      <c r="M14" s="7"/>
      <c r="N14" s="7"/>
      <c r="O14" s="7"/>
      <c r="P14" s="7"/>
    </row>
    <row r="15" spans="1:20" ht="15" thickBot="1" x14ac:dyDescent="0.4">
      <c r="F15" s="7" t="e">
        <f t="shared" ca="1" si="1"/>
        <v>#NAME?</v>
      </c>
      <c r="G15" s="7" t="e">
        <f t="shared" ca="1" si="1"/>
        <v>#NAME?</v>
      </c>
      <c r="H15" s="7" t="e">
        <f t="shared" ca="1" si="1"/>
        <v>#NAME?</v>
      </c>
    </row>
    <row r="16" spans="1:20" ht="15" thickTop="1" x14ac:dyDescent="0.35">
      <c r="J16" s="8"/>
      <c r="K16" s="8" t="s">
        <v>8</v>
      </c>
      <c r="L16" s="8" t="s">
        <v>9</v>
      </c>
      <c r="M16" s="8" t="s">
        <v>36</v>
      </c>
      <c r="N16" s="8" t="s">
        <v>31</v>
      </c>
      <c r="O16" s="8" t="s">
        <v>37</v>
      </c>
      <c r="P16" s="8" t="s">
        <v>38</v>
      </c>
      <c r="Q16" s="8" t="s">
        <v>39</v>
      </c>
    </row>
    <row r="17" spans="10:17" x14ac:dyDescent="0.35">
      <c r="J17" t="s">
        <v>10</v>
      </c>
      <c r="K17" t="e">
        <f t="array" aca="1" ref="K17:L19" ca="1">COCoeff(B4:C14,D4:D14,G3)</f>
        <v>#NAME?</v>
      </c>
      <c r="L17" t="e">
        <f ca="1"/>
        <v>#NAME?</v>
      </c>
      <c r="M17" t="e">
        <f ca="1">K17/L17</f>
        <v>#NAME?</v>
      </c>
      <c r="N17" t="e">
        <f ca="1">_xlfn.T.DIST.2T(ABS(M17),$K$13)</f>
        <v>#NAME?</v>
      </c>
      <c r="O17" t="e">
        <f ca="1">K17-_xlfn.T.INV.2T(O$10,$K$13)*L17</f>
        <v>#NAME?</v>
      </c>
      <c r="P17" t="e">
        <f ca="1">K17+_xlfn.T.INV.2T(O$10,$K$13)*L17</f>
        <v>#NAME?</v>
      </c>
    </row>
    <row r="18" spans="10:17" x14ac:dyDescent="0.35">
      <c r="J18" t="str">
        <f t="array" ref="J18:J19">TRANSPOSE(F5:G5)</f>
        <v>Rainfall</v>
      </c>
      <c r="K18" t="e">
        <f ca="1"/>
        <v>#NAME?</v>
      </c>
      <c r="L18" t="e">
        <f ca="1"/>
        <v>#NAME?</v>
      </c>
      <c r="M18" t="e">
        <f t="shared" ref="M18:M19" ca="1" si="2">K18/L18</f>
        <v>#NAME?</v>
      </c>
      <c r="N18" t="e">
        <f t="shared" ref="N18:N19" ca="1" si="3">_xlfn.T.DIST.2T(ABS(M18),$K$13)</f>
        <v>#NAME?</v>
      </c>
      <c r="O18" t="e">
        <f t="shared" ref="O18:O19" ca="1" si="4">K18-_xlfn.T.INV.2T(O$10,$K$13)*L18</f>
        <v>#NAME?</v>
      </c>
      <c r="P18" t="e">
        <f t="shared" ref="P18:P19" ca="1" si="5">K18+_xlfn.T.INV.2T(O$10,$K$13)*L18</f>
        <v>#NAME?</v>
      </c>
      <c r="Q18" t="e">
        <f ca="1">VIF(F6:G15,1)</f>
        <v>#NAME?</v>
      </c>
    </row>
    <row r="19" spans="10:17" x14ac:dyDescent="0.35">
      <c r="J19" s="7" t="str">
        <v>Temp</v>
      </c>
      <c r="K19" s="7" t="e">
        <f ca="1"/>
        <v>#NAME?</v>
      </c>
      <c r="L19" s="7" t="e">
        <f ca="1"/>
        <v>#NAME?</v>
      </c>
      <c r="M19" s="7" t="e">
        <f t="shared" ca="1" si="2"/>
        <v>#NAME?</v>
      </c>
      <c r="N19" s="7" t="e">
        <f t="shared" ca="1" si="3"/>
        <v>#NAME?</v>
      </c>
      <c r="O19" s="7" t="e">
        <f t="shared" ca="1" si="4"/>
        <v>#NAME?</v>
      </c>
      <c r="P19" s="7" t="e">
        <f t="shared" ca="1" si="5"/>
        <v>#NAME?</v>
      </c>
      <c r="Q19" s="7" t="e">
        <f ca="1">VIF(F6:G15,2)</f>
        <v>#NAME?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OC 1</vt:lpstr>
      <vt:lpstr>OC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2025-10-16T18:27:13Z</dcterms:created>
  <dcterms:modified xsi:type="dcterms:W3CDTF">2025-10-16T18:29:09Z</dcterms:modified>
</cp:coreProperties>
</file>