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2" documentId="8_{3C84F561-3F93-471C-8761-D7032810779E}" xr6:coauthVersionLast="47" xr6:coauthVersionMax="47" xr10:uidLastSave="{377DD812-3C7F-4CB3-A374-EAB6FCC084B4}"/>
  <bookViews>
    <workbookView xWindow="-110" yWindow="-110" windowWidth="19420" windowHeight="10300" xr2:uid="{0E97D2E7-B902-41B9-8062-0067422C5F26}"/>
  </bookViews>
  <sheets>
    <sheet name="Title" sheetId="2" r:id="rId1"/>
    <sheet name="BG" sheetId="1" r:id="rId2"/>
  </sheets>
  <externalReferences>
    <externalReference r:id="rId3"/>
  </externalReferences>
  <definedNames>
    <definedName name="r_0">[1]Sheet17!$A$3:$A$264</definedName>
    <definedName name="r_1">[1]Sheet17!$B$3:$B$264</definedName>
    <definedName name="r_2">[1]Sheet17!$C$3:$C$264</definedName>
    <definedName name="r_3">[1]Sheet17!$D$3:$D$264</definedName>
    <definedName name="r_4">[1]Sheet17!$E$3:$E$264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28" i="1" l="1"/>
  <c r="AD27" i="1"/>
  <c r="AD26" i="1"/>
  <c r="AD25" i="1"/>
  <c r="X25" i="1"/>
  <c r="AD24" i="1"/>
  <c r="X24" i="1"/>
  <c r="X23" i="1"/>
  <c r="X22" i="1"/>
  <c r="AM21" i="1"/>
  <c r="X21" i="1"/>
  <c r="AM20" i="1"/>
  <c r="X20" i="1"/>
  <c r="AG19" i="1" a="1"/>
  <c r="AG20" i="1" s="1"/>
  <c r="AD19" i="1"/>
  <c r="R19" i="1" a="1"/>
  <c r="R22" i="1" s="1"/>
  <c r="AD18" i="1"/>
  <c r="AD17" i="1"/>
  <c r="AD16" i="1"/>
  <c r="AD15" i="1"/>
  <c r="AC7" i="1" a="1"/>
  <c r="AD10" i="1" s="1"/>
  <c r="AC25" i="1"/>
  <c r="AC26" i="1" s="1"/>
  <c r="AC27" i="1" s="1"/>
  <c r="AC28" i="1" s="1"/>
  <c r="O23" i="1"/>
  <c r="N23" i="1"/>
  <c r="O22" i="1"/>
  <c r="N22" i="1"/>
  <c r="O21" i="1"/>
  <c r="N21" i="1"/>
  <c r="AF21" i="1"/>
  <c r="AF20" i="1" a="1"/>
  <c r="AF20" i="1" s="1"/>
  <c r="Q20" i="1" a="1"/>
  <c r="Q21" i="1" s="1"/>
  <c r="O20" i="1"/>
  <c r="N20" i="1"/>
  <c r="O19" i="1"/>
  <c r="N19" i="1"/>
  <c r="O18" i="1"/>
  <c r="N18" i="1"/>
  <c r="O17" i="1"/>
  <c r="N17" i="1"/>
  <c r="M17" i="1"/>
  <c r="L17" i="1"/>
  <c r="AH16" i="1"/>
  <c r="AC16" i="1"/>
  <c r="AC17" i="1" s="1"/>
  <c r="AC18" i="1" s="1"/>
  <c r="AC19" i="1" s="1"/>
  <c r="O16" i="1"/>
  <c r="N16" i="1"/>
  <c r="O15" i="1"/>
  <c r="N15" i="1"/>
  <c r="M15" i="1"/>
  <c r="AG14" i="1"/>
  <c r="R14" i="1"/>
  <c r="O14" i="1"/>
  <c r="N14" i="1"/>
  <c r="O13" i="1"/>
  <c r="N13" i="1"/>
  <c r="G13" i="1"/>
  <c r="O12" i="1"/>
  <c r="N12" i="1"/>
  <c r="O11" i="1"/>
  <c r="N11" i="1"/>
  <c r="AG10" i="1"/>
  <c r="AG16" i="1" s="1"/>
  <c r="AG15" i="1" s="1"/>
  <c r="O10" i="1"/>
  <c r="N10" i="1"/>
  <c r="O9" i="1"/>
  <c r="N9" i="1"/>
  <c r="O8" i="1"/>
  <c r="N8" i="1"/>
  <c r="X7" i="1"/>
  <c r="O7" i="1"/>
  <c r="N7" i="1"/>
  <c r="AA6" i="1"/>
  <c r="AA10" i="1" s="1"/>
  <c r="O6" i="1"/>
  <c r="N6" i="1"/>
  <c r="O5" i="1"/>
  <c r="N5" i="1"/>
  <c r="A5" i="1"/>
  <c r="O4" i="1"/>
  <c r="N4" i="1"/>
  <c r="F23" i="1"/>
  <c r="G23" i="1" s="1"/>
  <c r="I23" i="1" s="1"/>
  <c r="F14" i="1"/>
  <c r="G14" i="1" s="1"/>
  <c r="F13" i="1"/>
  <c r="F12" i="1"/>
  <c r="G12" i="1" s="1"/>
  <c r="F11" i="1"/>
  <c r="G11" i="1" s="1"/>
  <c r="F10" i="1"/>
  <c r="G10" i="1" s="1"/>
  <c r="F9" i="1"/>
  <c r="G9" i="1" s="1"/>
  <c r="F8" i="1"/>
  <c r="G8" i="1" s="1"/>
  <c r="F4" i="1" a="1"/>
  <c r="F20" i="1" s="1"/>
  <c r="G20" i="1" s="1"/>
  <c r="O3" i="1"/>
  <c r="N3" i="1"/>
  <c r="AH20" i="1" l="1"/>
  <c r="S22" i="1"/>
  <c r="R23" i="1"/>
  <c r="S23" i="1"/>
  <c r="R24" i="1"/>
  <c r="AG21" i="1"/>
  <c r="AH21" i="1"/>
  <c r="AC7" i="1"/>
  <c r="AD7" i="1"/>
  <c r="AC8" i="1"/>
  <c r="S24" i="1"/>
  <c r="AD8" i="1"/>
  <c r="R19" i="1"/>
  <c r="S14" i="1" s="1"/>
  <c r="R25" i="1"/>
  <c r="AC9" i="1"/>
  <c r="S19" i="1"/>
  <c r="S25" i="1"/>
  <c r="AD9" i="1"/>
  <c r="R20" i="1"/>
  <c r="AC10" i="1"/>
  <c r="S20" i="1"/>
  <c r="T20" i="1" s="1"/>
  <c r="R21" i="1"/>
  <c r="AG19" i="1"/>
  <c r="AH14" i="1" s="1"/>
  <c r="S21" i="1"/>
  <c r="T21" i="1" s="1"/>
  <c r="AH19" i="1"/>
  <c r="L11" i="1"/>
  <c r="M12" i="1"/>
  <c r="K10" i="1"/>
  <c r="J9" i="1"/>
  <c r="I8" i="1"/>
  <c r="M14" i="1"/>
  <c r="J11" i="1"/>
  <c r="L13" i="1"/>
  <c r="K12" i="1"/>
  <c r="I10" i="1"/>
  <c r="AA8" i="1"/>
  <c r="AA11" i="1" s="1"/>
  <c r="K11" i="1"/>
  <c r="I9" i="1"/>
  <c r="L12" i="1"/>
  <c r="M13" i="1"/>
  <c r="J10" i="1"/>
  <c r="L14" i="1"/>
  <c r="I11" i="1"/>
  <c r="K13" i="1"/>
  <c r="J12" i="1"/>
  <c r="L15" i="1"/>
  <c r="I12" i="1"/>
  <c r="K14" i="1"/>
  <c r="J13" i="1"/>
  <c r="K15" i="1"/>
  <c r="L16" i="1"/>
  <c r="J14" i="1"/>
  <c r="I13" i="1"/>
  <c r="M16" i="1"/>
  <c r="L23" i="1"/>
  <c r="K22" i="1"/>
  <c r="I20" i="1"/>
  <c r="J21" i="1"/>
  <c r="Q22" i="1"/>
  <c r="Q23" i="1"/>
  <c r="F15" i="1"/>
  <c r="G15" i="1" s="1"/>
  <c r="Q24" i="1"/>
  <c r="F16" i="1"/>
  <c r="G16" i="1" s="1"/>
  <c r="A6" i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Q25" i="1"/>
  <c r="Q20" i="1"/>
  <c r="I14" i="1"/>
  <c r="J15" i="1"/>
  <c r="F19" i="1"/>
  <c r="G19" i="1" s="1"/>
  <c r="F7" i="1"/>
  <c r="G7" i="1" s="1"/>
  <c r="F18" i="1"/>
  <c r="G18" i="1" s="1"/>
  <c r="F6" i="1"/>
  <c r="G6" i="1" s="1"/>
  <c r="F17" i="1"/>
  <c r="G17" i="1" s="1"/>
  <c r="F5" i="1"/>
  <c r="G5" i="1" s="1"/>
  <c r="F21" i="1"/>
  <c r="G21" i="1" s="1"/>
  <c r="K16" i="1"/>
  <c r="F4" i="1"/>
  <c r="G4" i="1" s="1"/>
  <c r="F22" i="1"/>
  <c r="G22" i="1" s="1"/>
  <c r="M18" i="1"/>
  <c r="T14" i="1"/>
  <c r="T24" i="1" l="1"/>
  <c r="T23" i="1"/>
  <c r="T22" i="1"/>
  <c r="M22" i="1"/>
  <c r="K20" i="1"/>
  <c r="L21" i="1"/>
  <c r="I18" i="1"/>
  <c r="J19" i="1"/>
  <c r="M11" i="1"/>
  <c r="L10" i="1"/>
  <c r="K9" i="1"/>
  <c r="J8" i="1"/>
  <c r="I7" i="1"/>
  <c r="AL20" i="1"/>
  <c r="AK20" i="1"/>
  <c r="AI20" i="1"/>
  <c r="AJ20" i="1" s="1"/>
  <c r="M23" i="1"/>
  <c r="L22" i="1"/>
  <c r="J20" i="1"/>
  <c r="I19" i="1"/>
  <c r="K21" i="1"/>
  <c r="J23" i="1"/>
  <c r="I22" i="1"/>
  <c r="J5" i="1"/>
  <c r="L7" i="1"/>
  <c r="M8" i="1"/>
  <c r="I4" i="1"/>
  <c r="K6" i="1"/>
  <c r="I21" i="1"/>
  <c r="K23" i="1"/>
  <c r="J22" i="1"/>
  <c r="T25" i="1"/>
  <c r="M9" i="1"/>
  <c r="I5" i="1"/>
  <c r="J6" i="1"/>
  <c r="K7" i="1"/>
  <c r="L8" i="1"/>
  <c r="I15" i="1"/>
  <c r="K17" i="1"/>
  <c r="L18" i="1"/>
  <c r="J16" i="1"/>
  <c r="M19" i="1"/>
  <c r="T19" i="1"/>
  <c r="L20" i="1"/>
  <c r="M21" i="1"/>
  <c r="I17" i="1"/>
  <c r="J18" i="1"/>
  <c r="K19" i="1"/>
  <c r="AI21" i="1"/>
  <c r="AJ21" i="1" s="1"/>
  <c r="AK21" i="1"/>
  <c r="AL21" i="1"/>
  <c r="M10" i="1"/>
  <c r="L9" i="1"/>
  <c r="I6" i="1"/>
  <c r="K8" i="1"/>
  <c r="J7" i="1"/>
  <c r="M20" i="1"/>
  <c r="J17" i="1"/>
  <c r="K18" i="1"/>
  <c r="I16" i="1"/>
  <c r="L19" i="1"/>
  <c r="AI19" i="1"/>
  <c r="AJ19" i="1" s="1"/>
  <c r="AL19" i="1"/>
  <c r="AK19" i="1"/>
  <c r="S16" i="1" l="1"/>
  <c r="R10" i="1"/>
  <c r="AG7" i="1"/>
  <c r="AI14" i="1"/>
  <c r="AH15" i="1"/>
  <c r="AI15" i="1" l="1"/>
  <c r="AG9" i="1" s="1"/>
  <c r="AJ6" i="1"/>
  <c r="AJ7" i="1" s="1"/>
  <c r="AJ8" i="1"/>
  <c r="AG8" i="1"/>
  <c r="AG6" i="1"/>
  <c r="R16" i="1"/>
  <c r="R15" i="1" s="1"/>
  <c r="S15" i="1"/>
  <c r="T15" i="1" s="1"/>
  <c r="R7" i="1"/>
  <c r="AJ14" i="1" l="1"/>
  <c r="AK14" i="1" s="1"/>
  <c r="AL14" i="1" s="1"/>
  <c r="X6" i="1"/>
  <c r="X8" i="1" s="1"/>
  <c r="R8" i="1"/>
  <c r="R6" i="1"/>
  <c r="AA9" i="1"/>
  <c r="AA12" i="1" s="1"/>
  <c r="W23" i="1"/>
  <c r="V23" i="1"/>
  <c r="V21" i="1"/>
  <c r="U23" i="1"/>
  <c r="V24" i="1"/>
  <c r="W20" i="1"/>
  <c r="W22" i="1"/>
  <c r="U22" i="1"/>
  <c r="V22" i="1"/>
  <c r="W21" i="1"/>
  <c r="W24" i="1"/>
  <c r="V20" i="1"/>
  <c r="U20" i="1"/>
  <c r="U21" i="1"/>
  <c r="W25" i="1"/>
  <c r="U24" i="1"/>
  <c r="V19" i="1"/>
  <c r="W19" i="1"/>
  <c r="V25" i="1"/>
  <c r="U25" i="1"/>
  <c r="U19" i="1"/>
  <c r="U8" i="1"/>
  <c r="R9" i="1"/>
  <c r="U14" i="1"/>
  <c r="V14" i="1" s="1"/>
  <c r="W14" i="1" s="1"/>
  <c r="U6" i="1"/>
  <c r="U7" i="1" s="1"/>
</calcChain>
</file>

<file path=xl/sharedStrings.xml><?xml version="1.0" encoding="utf-8"?>
<sst xmlns="http://schemas.openxmlformats.org/spreadsheetml/2006/main" count="94" uniqueCount="54">
  <si>
    <t>Breusch-Godfrey Test</t>
  </si>
  <si>
    <t>Year</t>
  </si>
  <si>
    <t>Invest</t>
  </si>
  <si>
    <t>GNP</t>
  </si>
  <si>
    <t>Interest</t>
  </si>
  <si>
    <t>Pred</t>
  </si>
  <si>
    <t>Res (ε)</t>
  </si>
  <si>
    <r>
      <t>ε</t>
    </r>
    <r>
      <rPr>
        <b/>
        <vertAlign val="subscript"/>
        <sz val="11"/>
        <color theme="1"/>
        <rFont val="Calibri"/>
        <family val="2"/>
        <scheme val="minor"/>
      </rPr>
      <t>i</t>
    </r>
  </si>
  <si>
    <r>
      <t>ε</t>
    </r>
    <r>
      <rPr>
        <b/>
        <vertAlign val="subscript"/>
        <sz val="11"/>
        <color theme="1"/>
        <rFont val="Calibri"/>
        <family val="2"/>
        <scheme val="minor"/>
      </rPr>
      <t>i-1</t>
    </r>
  </si>
  <si>
    <r>
      <t>ε</t>
    </r>
    <r>
      <rPr>
        <b/>
        <vertAlign val="subscript"/>
        <sz val="11"/>
        <color theme="1"/>
        <rFont val="Calibri"/>
        <family val="2"/>
        <scheme val="minor"/>
      </rPr>
      <t>i-2</t>
    </r>
  </si>
  <si>
    <r>
      <t>ε</t>
    </r>
    <r>
      <rPr>
        <b/>
        <vertAlign val="subscript"/>
        <sz val="11"/>
        <color theme="1"/>
        <rFont val="Calibri"/>
        <family val="2"/>
        <scheme val="minor"/>
      </rPr>
      <t>i-3</t>
    </r>
  </si>
  <si>
    <r>
      <t>ε</t>
    </r>
    <r>
      <rPr>
        <b/>
        <vertAlign val="subscript"/>
        <sz val="11"/>
        <color theme="1"/>
        <rFont val="Calibri"/>
        <family val="2"/>
        <scheme val="minor"/>
      </rPr>
      <t>i-4</t>
    </r>
  </si>
  <si>
    <t>Regression Analysis</t>
  </si>
  <si>
    <t>Durbin-Watson Test</t>
  </si>
  <si>
    <t>Breusch-Godfrey test</t>
  </si>
  <si>
    <t>Alternative BG test</t>
  </si>
  <si>
    <t>OVERALL FIT</t>
  </si>
  <si>
    <t>Alpha</t>
  </si>
  <si>
    <t>Multiple R</t>
  </si>
  <si>
    <t>AIC</t>
  </si>
  <si>
    <t>χ2-stat</t>
  </si>
  <si>
    <t>p</t>
  </si>
  <si>
    <t>R Square</t>
  </si>
  <si>
    <t>AICc</t>
  </si>
  <si>
    <t>df</t>
  </si>
  <si>
    <t>k</t>
  </si>
  <si>
    <t>Adjusted R Square</t>
  </si>
  <si>
    <t>SBC</t>
  </si>
  <si>
    <t>p-value</t>
  </si>
  <si>
    <t>n</t>
  </si>
  <si>
    <t>Standard Error</t>
  </si>
  <si>
    <t>LM*</t>
  </si>
  <si>
    <t>Observations</t>
  </si>
  <si>
    <t>df1</t>
  </si>
  <si>
    <t>df2</t>
  </si>
  <si>
    <t>ANOVA</t>
  </si>
  <si>
    <t>SS</t>
  </si>
  <si>
    <t>MS</t>
  </si>
  <si>
    <t>F</t>
  </si>
  <si>
    <t>sig</t>
  </si>
  <si>
    <t>Regression</t>
  </si>
  <si>
    <t>Residual</t>
  </si>
  <si>
    <t>Total</t>
  </si>
  <si>
    <t>coeff</t>
  </si>
  <si>
    <t>std err</t>
  </si>
  <si>
    <t>t stat</t>
  </si>
  <si>
    <t>lower</t>
  </si>
  <si>
    <t>upper</t>
  </si>
  <si>
    <t>vif</t>
  </si>
  <si>
    <t>Intercept</t>
  </si>
  <si>
    <t>Modified Test</t>
  </si>
  <si>
    <t>Real Statistics Using Excel</t>
  </si>
  <si>
    <t>Updated</t>
  </si>
  <si>
    <t>Copyright © 2013 - 2025 Charles Zaiontz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</si>
</sst>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164" fontId="0" fillId="0" borderId="0" xfId="0" applyNumberFormat="1"/>
    <xf numFmtId="2" fontId="0" fillId="0" borderId="0" xfId="0" applyNumberFormat="1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horizontal="center"/>
    </xf>
    <xf numFmtId="164" fontId="7" fillId="0" borderId="0" xfId="0" applyNumberFormat="1" applyFont="1" applyAlignment="1">
      <alignment horizontal="center" vertical="top" wrapText="1"/>
    </xf>
    <xf numFmtId="2" fontId="7" fillId="0" borderId="0" xfId="0" applyNumberFormat="1" applyFont="1" applyAlignment="1">
      <alignment horizontal="center" vertical="top" wrapText="1"/>
    </xf>
    <xf numFmtId="0" fontId="0" fillId="0" borderId="2" xfId="0" applyBorder="1"/>
    <xf numFmtId="164" fontId="6" fillId="0" borderId="0" xfId="0" applyNumberFormat="1" applyFont="1" applyAlignment="1">
      <alignment horizontal="right" vertical="top" wrapText="1"/>
    </xf>
    <xf numFmtId="2" fontId="6" fillId="0" borderId="0" xfId="0" applyNumberFormat="1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6" fillId="0" borderId="3" xfId="0" applyFont="1" applyBorder="1" applyAlignment="1">
      <alignment horizontal="left" vertical="top" wrapText="1"/>
    </xf>
    <xf numFmtId="0" fontId="0" fillId="0" borderId="3" xfId="0" applyBorder="1"/>
    <xf numFmtId="0" fontId="0" fillId="0" borderId="4" xfId="0" applyBorder="1"/>
    <xf numFmtId="0" fontId="9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right"/>
    </xf>
    <xf numFmtId="0" fontId="0" fillId="0" borderId="10" xfId="0" applyBorder="1"/>
    <xf numFmtId="0" fontId="6" fillId="0" borderId="2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top" wrapText="1"/>
    </xf>
    <xf numFmtId="0" fontId="11" fillId="0" borderId="1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164" fontId="7" fillId="0" borderId="2" xfId="0" applyNumberFormat="1" applyFont="1" applyBorder="1" applyAlignment="1">
      <alignment horizontal="center" vertical="top" wrapText="1"/>
    </xf>
    <xf numFmtId="2" fontId="7" fillId="0" borderId="2" xfId="0" applyNumberFormat="1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2" fontId="6" fillId="0" borderId="2" xfId="0" applyNumberFormat="1" applyFont="1" applyBorder="1" applyAlignment="1">
      <alignment horizontal="right" vertical="top" wrapText="1"/>
    </xf>
    <xf numFmtId="15" fontId="0" fillId="0" borderId="0" xfId="0" applyNumberForma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arles/Documents/A%20Real%20Statistics%202019/Spreadsheets/Rel%206.2%20testing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7"/>
      <sheetName val="Sheet8"/>
      <sheetName val="Sheet6"/>
      <sheetName val="Sheet9"/>
      <sheetName val="Sheet11"/>
      <sheetName val="Sheet12"/>
      <sheetName val="Sheet13"/>
      <sheetName val="Sheet10"/>
      <sheetName val="Sheet14"/>
      <sheetName val="Sheet18"/>
      <sheetName val="Sheet19"/>
      <sheetName val="Sheet15"/>
      <sheetName val="Sheet16"/>
      <sheetName val="Bessel"/>
      <sheetName val="Poisson"/>
      <sheetName val="Sheet17"/>
      <sheetName val="Skellam"/>
      <sheetName val="Del Row"/>
      <sheetName val="CV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>
            <v>0</v>
          </cell>
          <cell r="B3">
            <v>0.5</v>
          </cell>
          <cell r="C3">
            <v>-1</v>
          </cell>
          <cell r="D3">
            <v>1</v>
          </cell>
          <cell r="E3">
            <v>2</v>
          </cell>
        </row>
        <row r="4">
          <cell r="A4">
            <v>0</v>
          </cell>
          <cell r="B4">
            <v>0.5</v>
          </cell>
          <cell r="C4">
            <v>-1</v>
          </cell>
          <cell r="D4">
            <v>1</v>
          </cell>
          <cell r="E4">
            <v>2</v>
          </cell>
        </row>
        <row r="5">
          <cell r="A5">
            <v>0</v>
          </cell>
          <cell r="B5">
            <v>0.5</v>
          </cell>
          <cell r="C5">
            <v>-1</v>
          </cell>
          <cell r="D5">
            <v>1</v>
          </cell>
          <cell r="E5">
            <v>2</v>
          </cell>
        </row>
        <row r="6">
          <cell r="A6">
            <v>0</v>
          </cell>
          <cell r="B6">
            <v>0.5</v>
          </cell>
          <cell r="C6">
            <v>-1</v>
          </cell>
          <cell r="D6">
            <v>1</v>
          </cell>
          <cell r="E6">
            <v>2</v>
          </cell>
        </row>
        <row r="7">
          <cell r="A7">
            <v>0</v>
          </cell>
          <cell r="B7">
            <v>0.5</v>
          </cell>
          <cell r="C7">
            <v>-1</v>
          </cell>
          <cell r="D7">
            <v>1</v>
          </cell>
          <cell r="E7">
            <v>2</v>
          </cell>
        </row>
        <row r="8">
          <cell r="A8">
            <v>0</v>
          </cell>
          <cell r="B8">
            <v>0.5</v>
          </cell>
          <cell r="C8">
            <v>-1</v>
          </cell>
          <cell r="D8">
            <v>1</v>
          </cell>
          <cell r="E8">
            <v>2</v>
          </cell>
        </row>
        <row r="9">
          <cell r="A9">
            <v>1</v>
          </cell>
          <cell r="B9">
            <v>1.5</v>
          </cell>
          <cell r="C9">
            <v>0</v>
          </cell>
          <cell r="D9">
            <v>2</v>
          </cell>
          <cell r="E9">
            <v>3</v>
          </cell>
        </row>
        <row r="10">
          <cell r="A10">
            <v>1</v>
          </cell>
          <cell r="B10">
            <v>1.5</v>
          </cell>
          <cell r="C10">
            <v>0</v>
          </cell>
          <cell r="D10">
            <v>2</v>
          </cell>
          <cell r="E10">
            <v>3</v>
          </cell>
        </row>
        <row r="11">
          <cell r="A11">
            <v>1</v>
          </cell>
          <cell r="B11">
            <v>1.5</v>
          </cell>
          <cell r="C11">
            <v>0</v>
          </cell>
          <cell r="D11">
            <v>2</v>
          </cell>
          <cell r="E11">
            <v>3</v>
          </cell>
        </row>
        <row r="12">
          <cell r="A12">
            <v>1</v>
          </cell>
          <cell r="B12">
            <v>1.5</v>
          </cell>
          <cell r="C12">
            <v>0</v>
          </cell>
          <cell r="D12">
            <v>2</v>
          </cell>
          <cell r="E12">
            <v>3</v>
          </cell>
        </row>
        <row r="13">
          <cell r="A13">
            <v>1</v>
          </cell>
          <cell r="B13">
            <v>1.5</v>
          </cell>
          <cell r="C13">
            <v>0</v>
          </cell>
          <cell r="D13">
            <v>2</v>
          </cell>
          <cell r="E13">
            <v>3</v>
          </cell>
        </row>
        <row r="14">
          <cell r="A14">
            <v>1</v>
          </cell>
          <cell r="B14">
            <v>1.5</v>
          </cell>
          <cell r="C14">
            <v>0</v>
          </cell>
          <cell r="D14">
            <v>2</v>
          </cell>
          <cell r="E14">
            <v>3</v>
          </cell>
        </row>
        <row r="15">
          <cell r="A15">
            <v>1</v>
          </cell>
          <cell r="B15">
            <v>1.5</v>
          </cell>
          <cell r="C15">
            <v>0</v>
          </cell>
          <cell r="D15">
            <v>2</v>
          </cell>
          <cell r="E15">
            <v>3</v>
          </cell>
        </row>
        <row r="16">
          <cell r="A16">
            <v>2</v>
          </cell>
          <cell r="B16">
            <v>2.5</v>
          </cell>
          <cell r="C16">
            <v>1</v>
          </cell>
          <cell r="D16">
            <v>3</v>
          </cell>
          <cell r="E16">
            <v>4</v>
          </cell>
        </row>
        <row r="17">
          <cell r="A17">
            <v>2</v>
          </cell>
          <cell r="B17">
            <v>2.5</v>
          </cell>
          <cell r="C17">
            <v>1</v>
          </cell>
          <cell r="D17">
            <v>3</v>
          </cell>
          <cell r="E17">
            <v>4</v>
          </cell>
        </row>
        <row r="18">
          <cell r="A18">
            <v>2</v>
          </cell>
          <cell r="B18">
            <v>2.5</v>
          </cell>
          <cell r="C18">
            <v>1</v>
          </cell>
          <cell r="D18">
            <v>3</v>
          </cell>
          <cell r="E18">
            <v>4</v>
          </cell>
        </row>
        <row r="19">
          <cell r="A19">
            <v>2</v>
          </cell>
          <cell r="B19">
            <v>2.5</v>
          </cell>
          <cell r="C19">
            <v>1</v>
          </cell>
          <cell r="D19">
            <v>3</v>
          </cell>
          <cell r="E19">
            <v>4</v>
          </cell>
        </row>
        <row r="20">
          <cell r="A20">
            <v>2</v>
          </cell>
          <cell r="B20">
            <v>2.5</v>
          </cell>
          <cell r="C20">
            <v>1</v>
          </cell>
          <cell r="D20">
            <v>3</v>
          </cell>
          <cell r="E20">
            <v>4</v>
          </cell>
        </row>
        <row r="21">
          <cell r="A21">
            <v>2</v>
          </cell>
          <cell r="B21">
            <v>2.5</v>
          </cell>
          <cell r="C21">
            <v>1</v>
          </cell>
          <cell r="D21">
            <v>3</v>
          </cell>
          <cell r="E21">
            <v>4</v>
          </cell>
        </row>
        <row r="22">
          <cell r="A22">
            <v>2</v>
          </cell>
          <cell r="B22">
            <v>2.5</v>
          </cell>
          <cell r="C22">
            <v>1</v>
          </cell>
          <cell r="D22">
            <v>3</v>
          </cell>
          <cell r="E22">
            <v>4</v>
          </cell>
        </row>
        <row r="23">
          <cell r="A23">
            <v>2.5</v>
          </cell>
          <cell r="B23">
            <v>3</v>
          </cell>
          <cell r="C23">
            <v>1.5</v>
          </cell>
          <cell r="D23">
            <v>3.5</v>
          </cell>
          <cell r="E23">
            <v>4.5</v>
          </cell>
        </row>
        <row r="24">
          <cell r="A24">
            <v>2.5</v>
          </cell>
          <cell r="B24">
            <v>3</v>
          </cell>
          <cell r="C24">
            <v>1.5</v>
          </cell>
          <cell r="D24">
            <v>3.5</v>
          </cell>
          <cell r="E24">
            <v>4.5</v>
          </cell>
        </row>
        <row r="25">
          <cell r="A25">
            <v>3</v>
          </cell>
          <cell r="B25">
            <v>3.5</v>
          </cell>
          <cell r="C25">
            <v>2</v>
          </cell>
          <cell r="D25">
            <v>4</v>
          </cell>
          <cell r="E25">
            <v>5</v>
          </cell>
        </row>
        <row r="26">
          <cell r="A26">
            <v>3</v>
          </cell>
          <cell r="B26">
            <v>3.5</v>
          </cell>
          <cell r="C26">
            <v>2</v>
          </cell>
          <cell r="D26">
            <v>4</v>
          </cell>
          <cell r="E26">
            <v>5</v>
          </cell>
        </row>
        <row r="27">
          <cell r="A27">
            <v>3</v>
          </cell>
          <cell r="B27">
            <v>3.5</v>
          </cell>
          <cell r="C27">
            <v>2</v>
          </cell>
          <cell r="D27">
            <v>4</v>
          </cell>
          <cell r="E27">
            <v>5</v>
          </cell>
        </row>
        <row r="28">
          <cell r="A28">
            <v>3.5</v>
          </cell>
          <cell r="B28">
            <v>4</v>
          </cell>
          <cell r="C28">
            <v>2.5</v>
          </cell>
          <cell r="D28">
            <v>4.5</v>
          </cell>
          <cell r="E28">
            <v>5.5</v>
          </cell>
        </row>
        <row r="29">
          <cell r="A29">
            <v>4</v>
          </cell>
          <cell r="B29">
            <v>4.5</v>
          </cell>
          <cell r="C29">
            <v>3</v>
          </cell>
          <cell r="D29">
            <v>5</v>
          </cell>
          <cell r="E29">
            <v>6</v>
          </cell>
        </row>
        <row r="30">
          <cell r="A30">
            <v>4</v>
          </cell>
          <cell r="B30">
            <v>4.5</v>
          </cell>
          <cell r="C30">
            <v>3</v>
          </cell>
          <cell r="D30">
            <v>5</v>
          </cell>
          <cell r="E30">
            <v>6</v>
          </cell>
        </row>
        <row r="31">
          <cell r="A31">
            <v>5</v>
          </cell>
          <cell r="B31">
            <v>5.5</v>
          </cell>
          <cell r="C31">
            <v>4</v>
          </cell>
          <cell r="D31">
            <v>6</v>
          </cell>
          <cell r="E31">
            <v>7</v>
          </cell>
        </row>
        <row r="32">
          <cell r="A32">
            <v>5</v>
          </cell>
          <cell r="B32">
            <v>5.5</v>
          </cell>
          <cell r="C32">
            <v>4</v>
          </cell>
          <cell r="D32">
            <v>6</v>
          </cell>
          <cell r="E32">
            <v>7</v>
          </cell>
        </row>
        <row r="33">
          <cell r="A33">
            <v>5</v>
          </cell>
          <cell r="B33">
            <v>5.5</v>
          </cell>
          <cell r="C33">
            <v>4</v>
          </cell>
          <cell r="D33">
            <v>6</v>
          </cell>
          <cell r="E33">
            <v>7</v>
          </cell>
        </row>
        <row r="34">
          <cell r="A34">
            <v>5</v>
          </cell>
          <cell r="B34">
            <v>5.5</v>
          </cell>
          <cell r="C34">
            <v>4</v>
          </cell>
          <cell r="D34">
            <v>6</v>
          </cell>
          <cell r="E34">
            <v>7</v>
          </cell>
        </row>
        <row r="35">
          <cell r="A35">
            <v>5</v>
          </cell>
          <cell r="B35">
            <v>5.5</v>
          </cell>
          <cell r="C35">
            <v>4</v>
          </cell>
          <cell r="D35">
            <v>6</v>
          </cell>
          <cell r="E35">
            <v>7</v>
          </cell>
        </row>
        <row r="36">
          <cell r="A36">
            <v>5</v>
          </cell>
          <cell r="B36">
            <v>5.5</v>
          </cell>
          <cell r="C36">
            <v>4</v>
          </cell>
          <cell r="D36">
            <v>6</v>
          </cell>
          <cell r="E36">
            <v>7</v>
          </cell>
        </row>
        <row r="37">
          <cell r="A37">
            <v>5</v>
          </cell>
          <cell r="B37">
            <v>5.5</v>
          </cell>
          <cell r="C37">
            <v>4</v>
          </cell>
          <cell r="D37">
            <v>6</v>
          </cell>
          <cell r="E37">
            <v>7</v>
          </cell>
        </row>
        <row r="38">
          <cell r="A38">
            <v>5</v>
          </cell>
          <cell r="B38">
            <v>5.5</v>
          </cell>
          <cell r="C38">
            <v>4</v>
          </cell>
          <cell r="D38">
            <v>6</v>
          </cell>
          <cell r="E38">
            <v>7</v>
          </cell>
        </row>
        <row r="39">
          <cell r="A39">
            <v>5</v>
          </cell>
          <cell r="B39">
            <v>5.5</v>
          </cell>
          <cell r="C39">
            <v>4</v>
          </cell>
          <cell r="D39">
            <v>6</v>
          </cell>
          <cell r="E39">
            <v>7</v>
          </cell>
        </row>
        <row r="40">
          <cell r="A40">
            <v>5</v>
          </cell>
          <cell r="B40">
            <v>5.5</v>
          </cell>
          <cell r="C40">
            <v>4</v>
          </cell>
          <cell r="D40">
            <v>6</v>
          </cell>
          <cell r="E40">
            <v>7</v>
          </cell>
        </row>
        <row r="41">
          <cell r="A41">
            <v>5</v>
          </cell>
          <cell r="B41">
            <v>5.5</v>
          </cell>
          <cell r="C41">
            <v>4</v>
          </cell>
          <cell r="D41">
            <v>6</v>
          </cell>
          <cell r="E41">
            <v>7</v>
          </cell>
        </row>
        <row r="42">
          <cell r="A42">
            <v>5</v>
          </cell>
          <cell r="B42">
            <v>5.5</v>
          </cell>
          <cell r="C42">
            <v>4</v>
          </cell>
          <cell r="D42">
            <v>6</v>
          </cell>
          <cell r="E42">
            <v>7</v>
          </cell>
        </row>
        <row r="43">
          <cell r="A43">
            <v>5</v>
          </cell>
          <cell r="B43">
            <v>5.5</v>
          </cell>
          <cell r="C43">
            <v>4</v>
          </cell>
          <cell r="D43">
            <v>6</v>
          </cell>
          <cell r="E43">
            <v>7</v>
          </cell>
        </row>
        <row r="44">
          <cell r="A44">
            <v>5</v>
          </cell>
          <cell r="B44">
            <v>5.5</v>
          </cell>
          <cell r="C44">
            <v>4</v>
          </cell>
          <cell r="D44">
            <v>6</v>
          </cell>
          <cell r="E44">
            <v>7</v>
          </cell>
        </row>
        <row r="45">
          <cell r="A45">
            <v>5</v>
          </cell>
          <cell r="B45">
            <v>5.5</v>
          </cell>
          <cell r="C45">
            <v>4</v>
          </cell>
          <cell r="D45">
            <v>6</v>
          </cell>
          <cell r="E45">
            <v>7</v>
          </cell>
        </row>
        <row r="46">
          <cell r="A46">
            <v>5</v>
          </cell>
          <cell r="B46">
            <v>5.5</v>
          </cell>
          <cell r="C46">
            <v>4</v>
          </cell>
          <cell r="D46">
            <v>6</v>
          </cell>
          <cell r="E46">
            <v>7</v>
          </cell>
        </row>
        <row r="47">
          <cell r="A47">
            <v>5</v>
          </cell>
          <cell r="B47">
            <v>5.5</v>
          </cell>
          <cell r="C47">
            <v>4</v>
          </cell>
          <cell r="D47">
            <v>6</v>
          </cell>
          <cell r="E47">
            <v>7</v>
          </cell>
        </row>
        <row r="48">
          <cell r="A48">
            <v>5</v>
          </cell>
          <cell r="B48">
            <v>5.5</v>
          </cell>
          <cell r="C48">
            <v>4</v>
          </cell>
          <cell r="D48">
            <v>6</v>
          </cell>
          <cell r="E48">
            <v>7</v>
          </cell>
        </row>
        <row r="49">
          <cell r="A49">
            <v>5</v>
          </cell>
          <cell r="B49">
            <v>5.5</v>
          </cell>
          <cell r="C49">
            <v>4</v>
          </cell>
          <cell r="D49">
            <v>6</v>
          </cell>
          <cell r="E49">
            <v>7</v>
          </cell>
        </row>
        <row r="50">
          <cell r="A50">
            <v>5</v>
          </cell>
          <cell r="B50">
            <v>5.5</v>
          </cell>
          <cell r="C50">
            <v>4</v>
          </cell>
          <cell r="D50">
            <v>6</v>
          </cell>
          <cell r="E50">
            <v>7</v>
          </cell>
        </row>
        <row r="51">
          <cell r="A51">
            <v>5</v>
          </cell>
          <cell r="B51">
            <v>5.5</v>
          </cell>
          <cell r="C51">
            <v>4</v>
          </cell>
          <cell r="D51">
            <v>6</v>
          </cell>
          <cell r="E51">
            <v>7</v>
          </cell>
        </row>
        <row r="52">
          <cell r="A52">
            <v>5</v>
          </cell>
          <cell r="B52">
            <v>5.5</v>
          </cell>
          <cell r="C52">
            <v>4</v>
          </cell>
          <cell r="D52">
            <v>6</v>
          </cell>
          <cell r="E52">
            <v>7</v>
          </cell>
        </row>
        <row r="53">
          <cell r="A53">
            <v>5</v>
          </cell>
          <cell r="B53">
            <v>5.5</v>
          </cell>
          <cell r="C53">
            <v>4</v>
          </cell>
          <cell r="D53">
            <v>6</v>
          </cell>
          <cell r="E53">
            <v>7</v>
          </cell>
        </row>
        <row r="54">
          <cell r="A54">
            <v>5</v>
          </cell>
          <cell r="B54">
            <v>5.5</v>
          </cell>
          <cell r="C54">
            <v>4</v>
          </cell>
          <cell r="D54">
            <v>6</v>
          </cell>
          <cell r="E54">
            <v>7</v>
          </cell>
        </row>
        <row r="55">
          <cell r="A55">
            <v>5</v>
          </cell>
          <cell r="B55">
            <v>5.5</v>
          </cell>
          <cell r="C55">
            <v>4</v>
          </cell>
          <cell r="D55">
            <v>6</v>
          </cell>
          <cell r="E55">
            <v>7</v>
          </cell>
        </row>
        <row r="56">
          <cell r="A56">
            <v>5</v>
          </cell>
          <cell r="B56">
            <v>5.5</v>
          </cell>
          <cell r="C56">
            <v>4</v>
          </cell>
          <cell r="D56">
            <v>6</v>
          </cell>
          <cell r="E56">
            <v>7</v>
          </cell>
        </row>
        <row r="57">
          <cell r="A57">
            <v>5</v>
          </cell>
          <cell r="B57">
            <v>5.5</v>
          </cell>
          <cell r="C57">
            <v>4</v>
          </cell>
          <cell r="D57">
            <v>6</v>
          </cell>
          <cell r="E57">
            <v>7</v>
          </cell>
        </row>
        <row r="58">
          <cell r="A58">
            <v>5</v>
          </cell>
          <cell r="B58">
            <v>5.5</v>
          </cell>
          <cell r="C58">
            <v>4</v>
          </cell>
          <cell r="D58">
            <v>6</v>
          </cell>
          <cell r="E58">
            <v>7</v>
          </cell>
        </row>
        <row r="59">
          <cell r="A59">
            <v>5</v>
          </cell>
          <cell r="B59">
            <v>5.5</v>
          </cell>
          <cell r="C59">
            <v>4</v>
          </cell>
          <cell r="D59">
            <v>6</v>
          </cell>
          <cell r="E59">
            <v>7</v>
          </cell>
        </row>
        <row r="60">
          <cell r="A60">
            <v>5</v>
          </cell>
          <cell r="B60">
            <v>5.5</v>
          </cell>
          <cell r="C60">
            <v>4</v>
          </cell>
          <cell r="D60">
            <v>6</v>
          </cell>
          <cell r="E60">
            <v>7</v>
          </cell>
        </row>
        <row r="61">
          <cell r="A61">
            <v>5</v>
          </cell>
          <cell r="B61">
            <v>5.5</v>
          </cell>
          <cell r="C61">
            <v>4</v>
          </cell>
          <cell r="D61">
            <v>6</v>
          </cell>
          <cell r="E61">
            <v>7</v>
          </cell>
        </row>
        <row r="62">
          <cell r="A62">
            <v>5</v>
          </cell>
          <cell r="B62">
            <v>5.5</v>
          </cell>
          <cell r="C62">
            <v>4</v>
          </cell>
          <cell r="D62">
            <v>6</v>
          </cell>
          <cell r="E62">
            <v>7</v>
          </cell>
        </row>
        <row r="63">
          <cell r="A63">
            <v>5</v>
          </cell>
          <cell r="B63">
            <v>5.5</v>
          </cell>
          <cell r="C63">
            <v>4</v>
          </cell>
          <cell r="D63">
            <v>6</v>
          </cell>
          <cell r="E63">
            <v>7</v>
          </cell>
        </row>
        <row r="64">
          <cell r="A64">
            <v>7.5</v>
          </cell>
          <cell r="B64">
            <v>8</v>
          </cell>
          <cell r="C64">
            <v>6.5</v>
          </cell>
          <cell r="D64">
            <v>8.5</v>
          </cell>
          <cell r="E64">
            <v>9.5</v>
          </cell>
        </row>
        <row r="65">
          <cell r="A65">
            <v>8</v>
          </cell>
          <cell r="B65">
            <v>8.5</v>
          </cell>
          <cell r="C65">
            <v>7</v>
          </cell>
          <cell r="D65">
            <v>9</v>
          </cell>
          <cell r="E65">
            <v>10</v>
          </cell>
        </row>
        <row r="66">
          <cell r="A66">
            <v>10</v>
          </cell>
          <cell r="B66">
            <v>10.5</v>
          </cell>
          <cell r="C66">
            <v>9</v>
          </cell>
          <cell r="D66">
            <v>11</v>
          </cell>
          <cell r="E66">
            <v>12</v>
          </cell>
        </row>
        <row r="67">
          <cell r="A67">
            <v>10</v>
          </cell>
          <cell r="B67">
            <v>10.5</v>
          </cell>
          <cell r="C67">
            <v>9</v>
          </cell>
          <cell r="D67">
            <v>11</v>
          </cell>
          <cell r="E67">
            <v>12</v>
          </cell>
        </row>
        <row r="68">
          <cell r="A68">
            <v>10</v>
          </cell>
          <cell r="B68">
            <v>10.5</v>
          </cell>
          <cell r="C68">
            <v>9</v>
          </cell>
          <cell r="D68">
            <v>11</v>
          </cell>
          <cell r="E68">
            <v>12</v>
          </cell>
        </row>
        <row r="69">
          <cell r="A69">
            <v>10</v>
          </cell>
          <cell r="B69">
            <v>10.5</v>
          </cell>
          <cell r="C69">
            <v>9</v>
          </cell>
          <cell r="D69">
            <v>11</v>
          </cell>
          <cell r="E69">
            <v>12</v>
          </cell>
        </row>
        <row r="70">
          <cell r="A70">
            <v>10</v>
          </cell>
          <cell r="B70">
            <v>10.5</v>
          </cell>
          <cell r="C70">
            <v>9</v>
          </cell>
          <cell r="D70">
            <v>11</v>
          </cell>
          <cell r="E70">
            <v>12</v>
          </cell>
        </row>
        <row r="71">
          <cell r="A71">
            <v>10</v>
          </cell>
          <cell r="B71">
            <v>10.5</v>
          </cell>
          <cell r="C71">
            <v>9</v>
          </cell>
          <cell r="D71">
            <v>11</v>
          </cell>
          <cell r="E71">
            <v>12</v>
          </cell>
        </row>
        <row r="72">
          <cell r="A72">
            <v>10</v>
          </cell>
          <cell r="B72">
            <v>10.5</v>
          </cell>
          <cell r="C72">
            <v>9</v>
          </cell>
          <cell r="D72">
            <v>11</v>
          </cell>
          <cell r="E72">
            <v>12</v>
          </cell>
        </row>
        <row r="73">
          <cell r="A73">
            <v>10</v>
          </cell>
          <cell r="B73">
            <v>10.5</v>
          </cell>
          <cell r="C73">
            <v>9</v>
          </cell>
          <cell r="D73">
            <v>11</v>
          </cell>
          <cell r="E73">
            <v>12</v>
          </cell>
        </row>
        <row r="74">
          <cell r="A74">
            <v>10</v>
          </cell>
          <cell r="B74">
            <v>10.5</v>
          </cell>
          <cell r="C74">
            <v>9</v>
          </cell>
          <cell r="D74">
            <v>11</v>
          </cell>
          <cell r="E74">
            <v>12</v>
          </cell>
        </row>
        <row r="75">
          <cell r="A75">
            <v>10</v>
          </cell>
          <cell r="B75">
            <v>10.5</v>
          </cell>
          <cell r="C75">
            <v>9</v>
          </cell>
          <cell r="D75">
            <v>11</v>
          </cell>
          <cell r="E75">
            <v>12</v>
          </cell>
        </row>
        <row r="76">
          <cell r="A76">
            <v>10</v>
          </cell>
          <cell r="B76">
            <v>10.5</v>
          </cell>
          <cell r="C76">
            <v>9</v>
          </cell>
          <cell r="D76">
            <v>11</v>
          </cell>
          <cell r="E76">
            <v>12</v>
          </cell>
        </row>
        <row r="77">
          <cell r="A77">
            <v>10</v>
          </cell>
          <cell r="B77">
            <v>10.5</v>
          </cell>
          <cell r="C77">
            <v>9</v>
          </cell>
          <cell r="D77">
            <v>11</v>
          </cell>
          <cell r="E77">
            <v>12</v>
          </cell>
        </row>
        <row r="78">
          <cell r="A78">
            <v>10</v>
          </cell>
          <cell r="B78">
            <v>10.5</v>
          </cell>
          <cell r="C78">
            <v>9</v>
          </cell>
          <cell r="D78">
            <v>11</v>
          </cell>
          <cell r="E78">
            <v>12</v>
          </cell>
        </row>
        <row r="79">
          <cell r="A79">
            <v>10</v>
          </cell>
          <cell r="B79">
            <v>10.5</v>
          </cell>
          <cell r="C79">
            <v>9</v>
          </cell>
          <cell r="D79">
            <v>11</v>
          </cell>
          <cell r="E79">
            <v>12</v>
          </cell>
        </row>
        <row r="80">
          <cell r="A80">
            <v>10</v>
          </cell>
          <cell r="B80">
            <v>10.5</v>
          </cell>
          <cell r="C80">
            <v>9</v>
          </cell>
          <cell r="D80">
            <v>11</v>
          </cell>
          <cell r="E80">
            <v>12</v>
          </cell>
        </row>
        <row r="81">
          <cell r="A81">
            <v>10</v>
          </cell>
          <cell r="B81">
            <v>10.5</v>
          </cell>
          <cell r="C81">
            <v>9</v>
          </cell>
          <cell r="D81">
            <v>11</v>
          </cell>
          <cell r="E81">
            <v>12</v>
          </cell>
        </row>
        <row r="82">
          <cell r="A82">
            <v>10</v>
          </cell>
          <cell r="B82">
            <v>10.5</v>
          </cell>
          <cell r="C82">
            <v>9</v>
          </cell>
          <cell r="D82">
            <v>11</v>
          </cell>
          <cell r="E82">
            <v>12</v>
          </cell>
        </row>
        <row r="83">
          <cell r="A83">
            <v>10</v>
          </cell>
          <cell r="B83">
            <v>10.5</v>
          </cell>
          <cell r="C83">
            <v>9</v>
          </cell>
          <cell r="D83">
            <v>11</v>
          </cell>
          <cell r="E83">
            <v>12</v>
          </cell>
        </row>
        <row r="84">
          <cell r="A84">
            <v>10</v>
          </cell>
          <cell r="B84">
            <v>10.5</v>
          </cell>
          <cell r="C84">
            <v>9</v>
          </cell>
          <cell r="D84">
            <v>11</v>
          </cell>
          <cell r="E84">
            <v>12</v>
          </cell>
        </row>
        <row r="85">
          <cell r="A85">
            <v>10</v>
          </cell>
          <cell r="B85">
            <v>10.5</v>
          </cell>
          <cell r="C85">
            <v>9</v>
          </cell>
          <cell r="D85">
            <v>11</v>
          </cell>
          <cell r="E85">
            <v>12</v>
          </cell>
        </row>
        <row r="86">
          <cell r="A86">
            <v>10</v>
          </cell>
          <cell r="B86">
            <v>10.5</v>
          </cell>
          <cell r="C86">
            <v>9</v>
          </cell>
          <cell r="D86">
            <v>11</v>
          </cell>
          <cell r="E86">
            <v>12</v>
          </cell>
        </row>
        <row r="87">
          <cell r="A87">
            <v>10</v>
          </cell>
          <cell r="B87">
            <v>10.5</v>
          </cell>
          <cell r="C87">
            <v>9</v>
          </cell>
          <cell r="D87">
            <v>11</v>
          </cell>
          <cell r="E87">
            <v>12</v>
          </cell>
        </row>
        <row r="88">
          <cell r="A88">
            <v>10</v>
          </cell>
          <cell r="B88">
            <v>10.5</v>
          </cell>
          <cell r="C88">
            <v>9</v>
          </cell>
          <cell r="D88">
            <v>11</v>
          </cell>
          <cell r="E88">
            <v>12</v>
          </cell>
        </row>
        <row r="89">
          <cell r="A89">
            <v>10</v>
          </cell>
          <cell r="B89">
            <v>10.5</v>
          </cell>
          <cell r="C89">
            <v>9</v>
          </cell>
          <cell r="D89">
            <v>11</v>
          </cell>
          <cell r="E89">
            <v>12</v>
          </cell>
        </row>
        <row r="90">
          <cell r="A90">
            <v>10</v>
          </cell>
          <cell r="B90">
            <v>10.5</v>
          </cell>
          <cell r="C90">
            <v>9</v>
          </cell>
          <cell r="D90">
            <v>11</v>
          </cell>
          <cell r="E90">
            <v>12</v>
          </cell>
        </row>
        <row r="91">
          <cell r="A91">
            <v>10</v>
          </cell>
          <cell r="B91">
            <v>10.5</v>
          </cell>
          <cell r="C91">
            <v>9</v>
          </cell>
          <cell r="D91">
            <v>11</v>
          </cell>
          <cell r="E91">
            <v>12</v>
          </cell>
        </row>
        <row r="92">
          <cell r="A92">
            <v>10</v>
          </cell>
          <cell r="B92">
            <v>10.5</v>
          </cell>
          <cell r="C92">
            <v>9</v>
          </cell>
          <cell r="D92">
            <v>11</v>
          </cell>
          <cell r="E92">
            <v>12</v>
          </cell>
        </row>
        <row r="93">
          <cell r="A93">
            <v>10</v>
          </cell>
          <cell r="B93">
            <v>10.5</v>
          </cell>
          <cell r="C93">
            <v>9</v>
          </cell>
          <cell r="D93">
            <v>11</v>
          </cell>
          <cell r="E93">
            <v>12</v>
          </cell>
        </row>
        <row r="94">
          <cell r="A94">
            <v>10</v>
          </cell>
          <cell r="B94">
            <v>10.5</v>
          </cell>
          <cell r="C94">
            <v>9</v>
          </cell>
          <cell r="D94">
            <v>11</v>
          </cell>
          <cell r="E94">
            <v>12</v>
          </cell>
        </row>
        <row r="95">
          <cell r="A95">
            <v>10</v>
          </cell>
          <cell r="B95">
            <v>10.5</v>
          </cell>
          <cell r="C95">
            <v>9</v>
          </cell>
          <cell r="D95">
            <v>11</v>
          </cell>
          <cell r="E95">
            <v>12</v>
          </cell>
        </row>
        <row r="96">
          <cell r="A96">
            <v>10</v>
          </cell>
          <cell r="B96">
            <v>10.5</v>
          </cell>
          <cell r="C96">
            <v>9</v>
          </cell>
          <cell r="D96">
            <v>11</v>
          </cell>
          <cell r="E96">
            <v>12</v>
          </cell>
        </row>
        <row r="97">
          <cell r="A97">
            <v>10</v>
          </cell>
          <cell r="B97">
            <v>10.5</v>
          </cell>
          <cell r="C97">
            <v>9</v>
          </cell>
          <cell r="D97">
            <v>11</v>
          </cell>
          <cell r="E97">
            <v>12</v>
          </cell>
        </row>
        <row r="98">
          <cell r="A98">
            <v>10</v>
          </cell>
          <cell r="B98">
            <v>10.5</v>
          </cell>
          <cell r="C98">
            <v>9</v>
          </cell>
          <cell r="D98">
            <v>11</v>
          </cell>
          <cell r="E98">
            <v>12</v>
          </cell>
        </row>
        <row r="99">
          <cell r="A99">
            <v>10</v>
          </cell>
          <cell r="B99">
            <v>10.5</v>
          </cell>
          <cell r="C99">
            <v>9</v>
          </cell>
          <cell r="D99">
            <v>11</v>
          </cell>
          <cell r="E99">
            <v>12</v>
          </cell>
        </row>
        <row r="100">
          <cell r="A100">
            <v>10</v>
          </cell>
          <cell r="B100">
            <v>10.5</v>
          </cell>
          <cell r="C100">
            <v>9</v>
          </cell>
          <cell r="D100">
            <v>11</v>
          </cell>
          <cell r="E100">
            <v>12</v>
          </cell>
        </row>
        <row r="101">
          <cell r="A101">
            <v>10</v>
          </cell>
          <cell r="B101">
            <v>10.5</v>
          </cell>
          <cell r="C101">
            <v>9</v>
          </cell>
          <cell r="D101">
            <v>11</v>
          </cell>
          <cell r="E101">
            <v>12</v>
          </cell>
        </row>
        <row r="102">
          <cell r="A102">
            <v>10</v>
          </cell>
          <cell r="B102">
            <v>10.5</v>
          </cell>
          <cell r="C102">
            <v>9</v>
          </cell>
          <cell r="D102">
            <v>11</v>
          </cell>
          <cell r="E102">
            <v>12</v>
          </cell>
        </row>
        <row r="103">
          <cell r="A103">
            <v>10</v>
          </cell>
          <cell r="B103">
            <v>10.5</v>
          </cell>
          <cell r="C103">
            <v>9</v>
          </cell>
          <cell r="D103">
            <v>11</v>
          </cell>
          <cell r="E103">
            <v>12</v>
          </cell>
        </row>
        <row r="104">
          <cell r="A104">
            <v>10</v>
          </cell>
          <cell r="B104">
            <v>10.5</v>
          </cell>
          <cell r="C104">
            <v>9</v>
          </cell>
          <cell r="D104">
            <v>11</v>
          </cell>
          <cell r="E104">
            <v>12</v>
          </cell>
        </row>
        <row r="105">
          <cell r="A105">
            <v>10</v>
          </cell>
          <cell r="B105">
            <v>10.5</v>
          </cell>
          <cell r="C105">
            <v>9</v>
          </cell>
          <cell r="D105">
            <v>11</v>
          </cell>
          <cell r="E105">
            <v>12</v>
          </cell>
        </row>
        <row r="106">
          <cell r="A106">
            <v>10</v>
          </cell>
          <cell r="B106">
            <v>10.5</v>
          </cell>
          <cell r="C106">
            <v>9</v>
          </cell>
          <cell r="D106">
            <v>11</v>
          </cell>
          <cell r="E106">
            <v>12</v>
          </cell>
        </row>
        <row r="107">
          <cell r="A107">
            <v>10</v>
          </cell>
          <cell r="B107">
            <v>10.5</v>
          </cell>
          <cell r="C107">
            <v>9</v>
          </cell>
          <cell r="D107">
            <v>11</v>
          </cell>
          <cell r="E107">
            <v>12</v>
          </cell>
        </row>
        <row r="108">
          <cell r="A108">
            <v>10</v>
          </cell>
          <cell r="B108">
            <v>10.5</v>
          </cell>
          <cell r="C108">
            <v>9</v>
          </cell>
          <cell r="D108">
            <v>11</v>
          </cell>
          <cell r="E108">
            <v>12</v>
          </cell>
        </row>
        <row r="109">
          <cell r="A109">
            <v>10</v>
          </cell>
          <cell r="B109">
            <v>10.5</v>
          </cell>
          <cell r="C109">
            <v>9</v>
          </cell>
          <cell r="D109">
            <v>11</v>
          </cell>
          <cell r="E109">
            <v>12</v>
          </cell>
        </row>
        <row r="110">
          <cell r="A110">
            <v>10</v>
          </cell>
          <cell r="B110">
            <v>10.5</v>
          </cell>
          <cell r="C110">
            <v>9</v>
          </cell>
          <cell r="D110">
            <v>11</v>
          </cell>
          <cell r="E110">
            <v>12</v>
          </cell>
        </row>
        <row r="111">
          <cell r="A111">
            <v>10</v>
          </cell>
          <cell r="B111">
            <v>10.5</v>
          </cell>
          <cell r="C111">
            <v>9</v>
          </cell>
          <cell r="D111">
            <v>11</v>
          </cell>
          <cell r="E111">
            <v>12</v>
          </cell>
        </row>
        <row r="112">
          <cell r="A112">
            <v>10</v>
          </cell>
          <cell r="B112">
            <v>10.5</v>
          </cell>
          <cell r="C112">
            <v>9</v>
          </cell>
          <cell r="D112">
            <v>11</v>
          </cell>
          <cell r="E112">
            <v>12</v>
          </cell>
        </row>
        <row r="113">
          <cell r="A113">
            <v>10</v>
          </cell>
          <cell r="B113">
            <v>10.5</v>
          </cell>
          <cell r="C113">
            <v>9</v>
          </cell>
          <cell r="D113">
            <v>11</v>
          </cell>
          <cell r="E113">
            <v>12</v>
          </cell>
        </row>
        <row r="114">
          <cell r="A114">
            <v>10</v>
          </cell>
          <cell r="B114">
            <v>10.5</v>
          </cell>
          <cell r="C114">
            <v>9</v>
          </cell>
          <cell r="D114">
            <v>11</v>
          </cell>
          <cell r="E114">
            <v>12</v>
          </cell>
        </row>
        <row r="115">
          <cell r="A115">
            <v>10</v>
          </cell>
          <cell r="B115">
            <v>10.5</v>
          </cell>
          <cell r="C115">
            <v>9</v>
          </cell>
          <cell r="D115">
            <v>11</v>
          </cell>
          <cell r="E115">
            <v>12</v>
          </cell>
        </row>
        <row r="116">
          <cell r="A116">
            <v>10</v>
          </cell>
          <cell r="B116">
            <v>10.5</v>
          </cell>
          <cell r="C116">
            <v>9</v>
          </cell>
          <cell r="D116">
            <v>11</v>
          </cell>
          <cell r="E116">
            <v>12</v>
          </cell>
        </row>
        <row r="117">
          <cell r="A117">
            <v>10</v>
          </cell>
          <cell r="B117">
            <v>10.5</v>
          </cell>
          <cell r="C117">
            <v>9</v>
          </cell>
          <cell r="D117">
            <v>11</v>
          </cell>
          <cell r="E117">
            <v>12</v>
          </cell>
        </row>
        <row r="118">
          <cell r="A118">
            <v>15</v>
          </cell>
          <cell r="B118">
            <v>15.5</v>
          </cell>
          <cell r="C118">
            <v>14</v>
          </cell>
          <cell r="D118">
            <v>16</v>
          </cell>
          <cell r="E118">
            <v>17</v>
          </cell>
        </row>
        <row r="119">
          <cell r="A119">
            <v>15</v>
          </cell>
          <cell r="B119">
            <v>15.5</v>
          </cell>
          <cell r="C119">
            <v>14</v>
          </cell>
          <cell r="D119">
            <v>16</v>
          </cell>
          <cell r="E119">
            <v>17</v>
          </cell>
        </row>
        <row r="120">
          <cell r="A120">
            <v>15</v>
          </cell>
          <cell r="B120">
            <v>15.5</v>
          </cell>
          <cell r="C120">
            <v>14</v>
          </cell>
          <cell r="D120">
            <v>16</v>
          </cell>
          <cell r="E120">
            <v>17</v>
          </cell>
        </row>
        <row r="121">
          <cell r="A121">
            <v>15</v>
          </cell>
          <cell r="B121">
            <v>15.5</v>
          </cell>
          <cell r="C121">
            <v>14</v>
          </cell>
          <cell r="D121">
            <v>16</v>
          </cell>
          <cell r="E121">
            <v>17</v>
          </cell>
        </row>
        <row r="122">
          <cell r="A122">
            <v>15</v>
          </cell>
          <cell r="B122">
            <v>15.5</v>
          </cell>
          <cell r="C122">
            <v>14</v>
          </cell>
          <cell r="D122">
            <v>16</v>
          </cell>
          <cell r="E122">
            <v>17</v>
          </cell>
        </row>
        <row r="123">
          <cell r="A123">
            <v>15</v>
          </cell>
          <cell r="B123">
            <v>15.5</v>
          </cell>
          <cell r="C123">
            <v>14</v>
          </cell>
          <cell r="D123">
            <v>16</v>
          </cell>
          <cell r="E123">
            <v>17</v>
          </cell>
        </row>
        <row r="124">
          <cell r="A124">
            <v>15</v>
          </cell>
          <cell r="B124">
            <v>15.5</v>
          </cell>
          <cell r="C124">
            <v>14</v>
          </cell>
          <cell r="D124">
            <v>16</v>
          </cell>
          <cell r="E124">
            <v>17</v>
          </cell>
        </row>
        <row r="125">
          <cell r="A125">
            <v>15</v>
          </cell>
          <cell r="B125">
            <v>15.5</v>
          </cell>
          <cell r="C125">
            <v>14</v>
          </cell>
          <cell r="D125">
            <v>16</v>
          </cell>
          <cell r="E125">
            <v>17</v>
          </cell>
        </row>
        <row r="126">
          <cell r="A126">
            <v>15</v>
          </cell>
          <cell r="B126">
            <v>15.5</v>
          </cell>
          <cell r="C126">
            <v>14</v>
          </cell>
          <cell r="D126">
            <v>16</v>
          </cell>
          <cell r="E126">
            <v>17</v>
          </cell>
        </row>
        <row r="127">
          <cell r="A127">
            <v>15</v>
          </cell>
          <cell r="B127">
            <v>15.5</v>
          </cell>
          <cell r="C127">
            <v>14</v>
          </cell>
          <cell r="D127">
            <v>16</v>
          </cell>
          <cell r="E127">
            <v>17</v>
          </cell>
        </row>
        <row r="128">
          <cell r="A128">
            <v>18</v>
          </cell>
          <cell r="B128">
            <v>18.5</v>
          </cell>
          <cell r="C128">
            <v>17</v>
          </cell>
          <cell r="D128">
            <v>19</v>
          </cell>
          <cell r="E128">
            <v>20</v>
          </cell>
        </row>
        <row r="129">
          <cell r="A129">
            <v>20</v>
          </cell>
          <cell r="B129">
            <v>20.5</v>
          </cell>
          <cell r="C129">
            <v>19</v>
          </cell>
          <cell r="D129">
            <v>21</v>
          </cell>
          <cell r="E129">
            <v>22</v>
          </cell>
        </row>
        <row r="130">
          <cell r="A130">
            <v>20</v>
          </cell>
          <cell r="B130">
            <v>20.5</v>
          </cell>
          <cell r="C130">
            <v>19</v>
          </cell>
          <cell r="D130">
            <v>21</v>
          </cell>
          <cell r="E130">
            <v>22</v>
          </cell>
        </row>
        <row r="131">
          <cell r="A131">
            <v>20</v>
          </cell>
          <cell r="B131">
            <v>20.5</v>
          </cell>
          <cell r="C131">
            <v>19</v>
          </cell>
          <cell r="D131">
            <v>21</v>
          </cell>
          <cell r="E131">
            <v>22</v>
          </cell>
        </row>
        <row r="132">
          <cell r="A132">
            <v>20</v>
          </cell>
          <cell r="B132">
            <v>20.5</v>
          </cell>
          <cell r="C132">
            <v>19</v>
          </cell>
          <cell r="D132">
            <v>21</v>
          </cell>
          <cell r="E132">
            <v>22</v>
          </cell>
        </row>
        <row r="133">
          <cell r="A133">
            <v>20</v>
          </cell>
          <cell r="B133">
            <v>20.5</v>
          </cell>
          <cell r="C133">
            <v>19</v>
          </cell>
          <cell r="D133">
            <v>21</v>
          </cell>
          <cell r="E133">
            <v>22</v>
          </cell>
        </row>
        <row r="134">
          <cell r="A134">
            <v>20</v>
          </cell>
          <cell r="B134">
            <v>20.5</v>
          </cell>
          <cell r="C134">
            <v>19</v>
          </cell>
          <cell r="D134">
            <v>21</v>
          </cell>
          <cell r="E134">
            <v>22</v>
          </cell>
        </row>
        <row r="135">
          <cell r="A135">
            <v>20</v>
          </cell>
          <cell r="B135">
            <v>20.5</v>
          </cell>
          <cell r="C135">
            <v>19</v>
          </cell>
          <cell r="D135">
            <v>21</v>
          </cell>
          <cell r="E135">
            <v>22</v>
          </cell>
        </row>
        <row r="136">
          <cell r="A136">
            <v>20</v>
          </cell>
          <cell r="B136">
            <v>20.5</v>
          </cell>
          <cell r="C136">
            <v>19</v>
          </cell>
          <cell r="D136">
            <v>21</v>
          </cell>
          <cell r="E136">
            <v>22</v>
          </cell>
        </row>
        <row r="137">
          <cell r="A137">
            <v>20</v>
          </cell>
          <cell r="B137">
            <v>20.5</v>
          </cell>
          <cell r="C137">
            <v>19</v>
          </cell>
          <cell r="D137">
            <v>21</v>
          </cell>
          <cell r="E137">
            <v>22</v>
          </cell>
        </row>
        <row r="138">
          <cell r="A138">
            <v>20</v>
          </cell>
          <cell r="B138">
            <v>20.5</v>
          </cell>
          <cell r="C138">
            <v>19</v>
          </cell>
          <cell r="D138">
            <v>21</v>
          </cell>
          <cell r="E138">
            <v>22</v>
          </cell>
        </row>
        <row r="139">
          <cell r="A139">
            <v>20</v>
          </cell>
          <cell r="B139">
            <v>20.5</v>
          </cell>
          <cell r="C139">
            <v>19</v>
          </cell>
          <cell r="D139">
            <v>21</v>
          </cell>
          <cell r="E139">
            <v>22</v>
          </cell>
        </row>
        <row r="140">
          <cell r="A140">
            <v>20</v>
          </cell>
          <cell r="B140">
            <v>20.5</v>
          </cell>
          <cell r="C140">
            <v>19</v>
          </cell>
          <cell r="D140">
            <v>21</v>
          </cell>
          <cell r="E140">
            <v>22</v>
          </cell>
        </row>
        <row r="141">
          <cell r="A141">
            <v>20</v>
          </cell>
          <cell r="B141">
            <v>20.5</v>
          </cell>
          <cell r="C141">
            <v>19</v>
          </cell>
          <cell r="D141">
            <v>21</v>
          </cell>
          <cell r="E141">
            <v>22</v>
          </cell>
        </row>
        <row r="142">
          <cell r="A142">
            <v>20</v>
          </cell>
          <cell r="B142">
            <v>20.5</v>
          </cell>
          <cell r="C142">
            <v>19</v>
          </cell>
          <cell r="D142">
            <v>21</v>
          </cell>
          <cell r="E142">
            <v>22</v>
          </cell>
        </row>
        <row r="143">
          <cell r="A143">
            <v>20</v>
          </cell>
          <cell r="B143">
            <v>20.5</v>
          </cell>
          <cell r="C143">
            <v>19</v>
          </cell>
          <cell r="D143">
            <v>21</v>
          </cell>
          <cell r="E143">
            <v>22</v>
          </cell>
        </row>
        <row r="144">
          <cell r="A144">
            <v>20</v>
          </cell>
          <cell r="B144">
            <v>20.5</v>
          </cell>
          <cell r="C144">
            <v>19</v>
          </cell>
          <cell r="D144">
            <v>21</v>
          </cell>
          <cell r="E144">
            <v>22</v>
          </cell>
        </row>
        <row r="145">
          <cell r="A145">
            <v>20</v>
          </cell>
          <cell r="B145">
            <v>20.5</v>
          </cell>
          <cell r="C145">
            <v>19</v>
          </cell>
          <cell r="D145">
            <v>21</v>
          </cell>
          <cell r="E145">
            <v>22</v>
          </cell>
        </row>
        <row r="146">
          <cell r="A146">
            <v>20</v>
          </cell>
          <cell r="B146">
            <v>20.5</v>
          </cell>
          <cell r="C146">
            <v>19</v>
          </cell>
          <cell r="D146">
            <v>21</v>
          </cell>
          <cell r="E146">
            <v>22</v>
          </cell>
        </row>
        <row r="147">
          <cell r="A147">
            <v>20</v>
          </cell>
          <cell r="B147">
            <v>20.5</v>
          </cell>
          <cell r="C147">
            <v>19</v>
          </cell>
          <cell r="D147">
            <v>21</v>
          </cell>
          <cell r="E147">
            <v>22</v>
          </cell>
        </row>
        <row r="148">
          <cell r="A148">
            <v>20</v>
          </cell>
          <cell r="B148">
            <v>20.5</v>
          </cell>
          <cell r="C148">
            <v>19</v>
          </cell>
          <cell r="D148">
            <v>21</v>
          </cell>
          <cell r="E148">
            <v>22</v>
          </cell>
        </row>
        <row r="149">
          <cell r="A149">
            <v>20</v>
          </cell>
          <cell r="B149">
            <v>20.5</v>
          </cell>
          <cell r="C149">
            <v>19</v>
          </cell>
          <cell r="D149">
            <v>21</v>
          </cell>
          <cell r="E149">
            <v>22</v>
          </cell>
        </row>
        <row r="150">
          <cell r="A150">
            <v>20</v>
          </cell>
          <cell r="B150">
            <v>20.5</v>
          </cell>
          <cell r="C150">
            <v>19</v>
          </cell>
          <cell r="D150">
            <v>21</v>
          </cell>
          <cell r="E150">
            <v>22</v>
          </cell>
        </row>
        <row r="151">
          <cell r="A151">
            <v>20</v>
          </cell>
          <cell r="B151">
            <v>20.5</v>
          </cell>
          <cell r="C151">
            <v>19</v>
          </cell>
          <cell r="D151">
            <v>21</v>
          </cell>
          <cell r="E151">
            <v>22</v>
          </cell>
        </row>
        <row r="152">
          <cell r="A152">
            <v>20</v>
          </cell>
          <cell r="B152">
            <v>20.5</v>
          </cell>
          <cell r="C152">
            <v>19</v>
          </cell>
          <cell r="D152">
            <v>21</v>
          </cell>
          <cell r="E152">
            <v>22</v>
          </cell>
        </row>
        <row r="153">
          <cell r="A153">
            <v>20</v>
          </cell>
          <cell r="B153">
            <v>20.5</v>
          </cell>
          <cell r="C153">
            <v>19</v>
          </cell>
          <cell r="D153">
            <v>21</v>
          </cell>
          <cell r="E153">
            <v>22</v>
          </cell>
        </row>
        <row r="154">
          <cell r="A154">
            <v>20</v>
          </cell>
          <cell r="B154">
            <v>20.5</v>
          </cell>
          <cell r="C154">
            <v>19</v>
          </cell>
          <cell r="D154">
            <v>21</v>
          </cell>
          <cell r="E154">
            <v>22</v>
          </cell>
        </row>
        <row r="155">
          <cell r="A155">
            <v>20</v>
          </cell>
          <cell r="B155">
            <v>20.5</v>
          </cell>
          <cell r="C155">
            <v>19</v>
          </cell>
          <cell r="D155">
            <v>21</v>
          </cell>
          <cell r="E155">
            <v>22</v>
          </cell>
        </row>
        <row r="156">
          <cell r="A156">
            <v>20</v>
          </cell>
          <cell r="B156">
            <v>20.5</v>
          </cell>
          <cell r="C156">
            <v>19</v>
          </cell>
          <cell r="D156">
            <v>21</v>
          </cell>
          <cell r="E156">
            <v>22</v>
          </cell>
        </row>
        <row r="157">
          <cell r="A157">
            <v>20</v>
          </cell>
          <cell r="B157">
            <v>20.5</v>
          </cell>
          <cell r="C157">
            <v>19</v>
          </cell>
          <cell r="D157">
            <v>21</v>
          </cell>
          <cell r="E157">
            <v>22</v>
          </cell>
        </row>
        <row r="158">
          <cell r="A158">
            <v>20</v>
          </cell>
          <cell r="B158">
            <v>20.5</v>
          </cell>
          <cell r="C158">
            <v>19</v>
          </cell>
          <cell r="D158">
            <v>21</v>
          </cell>
          <cell r="E158">
            <v>22</v>
          </cell>
        </row>
        <row r="159">
          <cell r="A159">
            <v>20</v>
          </cell>
          <cell r="B159">
            <v>20.5</v>
          </cell>
          <cell r="C159">
            <v>19</v>
          </cell>
          <cell r="D159">
            <v>21</v>
          </cell>
          <cell r="E159">
            <v>22</v>
          </cell>
        </row>
        <row r="160">
          <cell r="A160">
            <v>20</v>
          </cell>
          <cell r="B160">
            <v>20.5</v>
          </cell>
          <cell r="C160">
            <v>19</v>
          </cell>
          <cell r="D160">
            <v>21</v>
          </cell>
          <cell r="E160">
            <v>22</v>
          </cell>
        </row>
        <row r="161">
          <cell r="A161">
            <v>20</v>
          </cell>
          <cell r="B161">
            <v>20.5</v>
          </cell>
          <cell r="C161">
            <v>19</v>
          </cell>
          <cell r="D161">
            <v>21</v>
          </cell>
          <cell r="E161">
            <v>22</v>
          </cell>
        </row>
        <row r="162">
          <cell r="A162">
            <v>20</v>
          </cell>
          <cell r="B162">
            <v>20.5</v>
          </cell>
          <cell r="C162">
            <v>19</v>
          </cell>
          <cell r="D162">
            <v>21</v>
          </cell>
          <cell r="E162">
            <v>22</v>
          </cell>
        </row>
        <row r="163">
          <cell r="A163">
            <v>20</v>
          </cell>
          <cell r="B163">
            <v>20.5</v>
          </cell>
          <cell r="C163">
            <v>19</v>
          </cell>
          <cell r="D163">
            <v>21</v>
          </cell>
          <cell r="E163">
            <v>22</v>
          </cell>
        </row>
        <row r="164">
          <cell r="A164">
            <v>20</v>
          </cell>
          <cell r="B164">
            <v>20.5</v>
          </cell>
          <cell r="C164">
            <v>19</v>
          </cell>
          <cell r="D164">
            <v>21</v>
          </cell>
          <cell r="E164">
            <v>22</v>
          </cell>
        </row>
        <row r="165">
          <cell r="A165">
            <v>20</v>
          </cell>
          <cell r="B165">
            <v>20.5</v>
          </cell>
          <cell r="C165">
            <v>19</v>
          </cell>
          <cell r="D165">
            <v>21</v>
          </cell>
          <cell r="E165">
            <v>22</v>
          </cell>
        </row>
        <row r="166">
          <cell r="A166">
            <v>20</v>
          </cell>
          <cell r="B166">
            <v>20.5</v>
          </cell>
          <cell r="C166">
            <v>19</v>
          </cell>
          <cell r="D166">
            <v>21</v>
          </cell>
          <cell r="E166">
            <v>22</v>
          </cell>
        </row>
        <row r="167">
          <cell r="A167">
            <v>20</v>
          </cell>
          <cell r="B167">
            <v>20.5</v>
          </cell>
          <cell r="C167">
            <v>19</v>
          </cell>
          <cell r="D167">
            <v>21</v>
          </cell>
          <cell r="E167">
            <v>22</v>
          </cell>
        </row>
        <row r="168">
          <cell r="A168">
            <v>20</v>
          </cell>
          <cell r="B168">
            <v>20.5</v>
          </cell>
          <cell r="C168">
            <v>19</v>
          </cell>
          <cell r="D168">
            <v>21</v>
          </cell>
          <cell r="E168">
            <v>22</v>
          </cell>
        </row>
        <row r="169">
          <cell r="A169">
            <v>20</v>
          </cell>
          <cell r="B169">
            <v>20.5</v>
          </cell>
          <cell r="C169">
            <v>19</v>
          </cell>
          <cell r="D169">
            <v>21</v>
          </cell>
          <cell r="E169">
            <v>22</v>
          </cell>
        </row>
        <row r="170">
          <cell r="A170">
            <v>20</v>
          </cell>
          <cell r="B170">
            <v>20.5</v>
          </cell>
          <cell r="C170">
            <v>19</v>
          </cell>
          <cell r="D170">
            <v>21</v>
          </cell>
          <cell r="E170">
            <v>22</v>
          </cell>
        </row>
        <row r="171">
          <cell r="A171">
            <v>25</v>
          </cell>
          <cell r="B171">
            <v>25.5</v>
          </cell>
          <cell r="C171">
            <v>24</v>
          </cell>
          <cell r="D171">
            <v>26</v>
          </cell>
          <cell r="E171">
            <v>27</v>
          </cell>
        </row>
        <row r="172">
          <cell r="A172">
            <v>25</v>
          </cell>
          <cell r="B172">
            <v>25.5</v>
          </cell>
          <cell r="C172">
            <v>24</v>
          </cell>
          <cell r="D172">
            <v>26</v>
          </cell>
          <cell r="E172">
            <v>27</v>
          </cell>
        </row>
        <row r="173">
          <cell r="A173">
            <v>25</v>
          </cell>
          <cell r="B173">
            <v>25.5</v>
          </cell>
          <cell r="C173">
            <v>24</v>
          </cell>
          <cell r="D173">
            <v>26</v>
          </cell>
          <cell r="E173">
            <v>27</v>
          </cell>
        </row>
        <row r="174">
          <cell r="A174">
            <v>25</v>
          </cell>
          <cell r="B174">
            <v>25.5</v>
          </cell>
          <cell r="C174">
            <v>24</v>
          </cell>
          <cell r="D174">
            <v>26</v>
          </cell>
          <cell r="E174">
            <v>27</v>
          </cell>
        </row>
        <row r="175">
          <cell r="A175">
            <v>25</v>
          </cell>
          <cell r="B175">
            <v>25.5</v>
          </cell>
          <cell r="C175">
            <v>24</v>
          </cell>
          <cell r="D175">
            <v>26</v>
          </cell>
          <cell r="E175">
            <v>27</v>
          </cell>
        </row>
        <row r="176">
          <cell r="A176">
            <v>25</v>
          </cell>
          <cell r="B176">
            <v>25.5</v>
          </cell>
          <cell r="C176">
            <v>24</v>
          </cell>
          <cell r="D176">
            <v>26</v>
          </cell>
          <cell r="E176">
            <v>27</v>
          </cell>
        </row>
        <row r="177">
          <cell r="A177">
            <v>25</v>
          </cell>
          <cell r="B177">
            <v>25.5</v>
          </cell>
          <cell r="C177">
            <v>24</v>
          </cell>
          <cell r="D177">
            <v>26</v>
          </cell>
          <cell r="E177">
            <v>27</v>
          </cell>
        </row>
        <row r="178">
          <cell r="A178">
            <v>25</v>
          </cell>
          <cell r="B178">
            <v>25.5</v>
          </cell>
          <cell r="C178">
            <v>24</v>
          </cell>
          <cell r="D178">
            <v>26</v>
          </cell>
          <cell r="E178">
            <v>27</v>
          </cell>
        </row>
        <row r="179">
          <cell r="A179">
            <v>30</v>
          </cell>
          <cell r="B179">
            <v>30.5</v>
          </cell>
          <cell r="C179">
            <v>29</v>
          </cell>
          <cell r="D179">
            <v>31</v>
          </cell>
          <cell r="E179">
            <v>32</v>
          </cell>
        </row>
        <row r="180">
          <cell r="A180">
            <v>30</v>
          </cell>
          <cell r="B180">
            <v>30.5</v>
          </cell>
          <cell r="C180">
            <v>29</v>
          </cell>
          <cell r="D180">
            <v>31</v>
          </cell>
          <cell r="E180">
            <v>32</v>
          </cell>
        </row>
        <row r="181">
          <cell r="A181">
            <v>30</v>
          </cell>
          <cell r="B181">
            <v>30.5</v>
          </cell>
          <cell r="C181">
            <v>29</v>
          </cell>
          <cell r="D181">
            <v>31</v>
          </cell>
          <cell r="E181">
            <v>32</v>
          </cell>
        </row>
        <row r="182">
          <cell r="A182">
            <v>30</v>
          </cell>
          <cell r="B182">
            <v>30.5</v>
          </cell>
          <cell r="C182">
            <v>29</v>
          </cell>
          <cell r="D182">
            <v>31</v>
          </cell>
          <cell r="E182">
            <v>32</v>
          </cell>
        </row>
        <row r="183">
          <cell r="A183">
            <v>30</v>
          </cell>
          <cell r="B183">
            <v>30.5</v>
          </cell>
          <cell r="C183">
            <v>29</v>
          </cell>
          <cell r="D183">
            <v>31</v>
          </cell>
          <cell r="E183">
            <v>32</v>
          </cell>
        </row>
        <row r="184">
          <cell r="A184">
            <v>30</v>
          </cell>
          <cell r="B184">
            <v>30.5</v>
          </cell>
          <cell r="C184">
            <v>29</v>
          </cell>
          <cell r="D184">
            <v>31</v>
          </cell>
          <cell r="E184">
            <v>32</v>
          </cell>
        </row>
        <row r="185">
          <cell r="A185">
            <v>30</v>
          </cell>
          <cell r="B185">
            <v>30.5</v>
          </cell>
          <cell r="C185">
            <v>29</v>
          </cell>
          <cell r="D185">
            <v>31</v>
          </cell>
          <cell r="E185">
            <v>32</v>
          </cell>
        </row>
        <row r="186">
          <cell r="A186">
            <v>30</v>
          </cell>
          <cell r="B186">
            <v>30.5</v>
          </cell>
          <cell r="C186">
            <v>29</v>
          </cell>
          <cell r="D186">
            <v>31</v>
          </cell>
          <cell r="E186">
            <v>32</v>
          </cell>
        </row>
        <row r="187">
          <cell r="A187">
            <v>30</v>
          </cell>
          <cell r="B187">
            <v>30.5</v>
          </cell>
          <cell r="C187">
            <v>29</v>
          </cell>
          <cell r="D187">
            <v>31</v>
          </cell>
          <cell r="E187">
            <v>32</v>
          </cell>
        </row>
        <row r="188">
          <cell r="A188">
            <v>30</v>
          </cell>
          <cell r="B188">
            <v>30.5</v>
          </cell>
          <cell r="C188">
            <v>29</v>
          </cell>
          <cell r="D188">
            <v>31</v>
          </cell>
          <cell r="E188">
            <v>32</v>
          </cell>
        </row>
        <row r="189">
          <cell r="A189">
            <v>30</v>
          </cell>
          <cell r="B189">
            <v>30.5</v>
          </cell>
          <cell r="C189">
            <v>29</v>
          </cell>
          <cell r="D189">
            <v>31</v>
          </cell>
          <cell r="E189">
            <v>32</v>
          </cell>
        </row>
        <row r="190">
          <cell r="A190">
            <v>30</v>
          </cell>
          <cell r="B190">
            <v>30.5</v>
          </cell>
          <cell r="C190">
            <v>29</v>
          </cell>
          <cell r="D190">
            <v>31</v>
          </cell>
          <cell r="E190">
            <v>32</v>
          </cell>
        </row>
        <row r="191">
          <cell r="A191">
            <v>30</v>
          </cell>
          <cell r="B191">
            <v>30.5</v>
          </cell>
          <cell r="C191">
            <v>29</v>
          </cell>
          <cell r="D191">
            <v>31</v>
          </cell>
          <cell r="E191">
            <v>32</v>
          </cell>
        </row>
        <row r="192">
          <cell r="A192">
            <v>30</v>
          </cell>
          <cell r="B192">
            <v>30.5</v>
          </cell>
          <cell r="C192">
            <v>29</v>
          </cell>
          <cell r="D192">
            <v>31</v>
          </cell>
          <cell r="E192">
            <v>32</v>
          </cell>
        </row>
        <row r="193">
          <cell r="A193">
            <v>30</v>
          </cell>
          <cell r="B193">
            <v>30.5</v>
          </cell>
          <cell r="C193">
            <v>29</v>
          </cell>
          <cell r="D193">
            <v>31</v>
          </cell>
          <cell r="E193">
            <v>32</v>
          </cell>
        </row>
        <row r="194">
          <cell r="A194">
            <v>30</v>
          </cell>
          <cell r="B194">
            <v>30.5</v>
          </cell>
          <cell r="C194">
            <v>29</v>
          </cell>
          <cell r="D194">
            <v>31</v>
          </cell>
          <cell r="E194">
            <v>32</v>
          </cell>
        </row>
        <row r="195">
          <cell r="A195">
            <v>30</v>
          </cell>
          <cell r="B195">
            <v>30.5</v>
          </cell>
          <cell r="C195">
            <v>29</v>
          </cell>
          <cell r="D195">
            <v>31</v>
          </cell>
          <cell r="E195">
            <v>32</v>
          </cell>
        </row>
        <row r="196">
          <cell r="A196">
            <v>30</v>
          </cell>
          <cell r="B196">
            <v>30.5</v>
          </cell>
          <cell r="C196">
            <v>29</v>
          </cell>
          <cell r="D196">
            <v>31</v>
          </cell>
          <cell r="E196">
            <v>32</v>
          </cell>
        </row>
        <row r="197">
          <cell r="A197">
            <v>30</v>
          </cell>
          <cell r="B197">
            <v>30.5</v>
          </cell>
          <cell r="C197">
            <v>29</v>
          </cell>
          <cell r="D197">
            <v>31</v>
          </cell>
          <cell r="E197">
            <v>32</v>
          </cell>
        </row>
        <row r="198">
          <cell r="A198">
            <v>30</v>
          </cell>
          <cell r="B198">
            <v>30.5</v>
          </cell>
          <cell r="C198">
            <v>29</v>
          </cell>
          <cell r="D198">
            <v>31</v>
          </cell>
          <cell r="E198">
            <v>32</v>
          </cell>
        </row>
        <row r="199">
          <cell r="A199">
            <v>30</v>
          </cell>
          <cell r="B199">
            <v>30.5</v>
          </cell>
          <cell r="C199">
            <v>29</v>
          </cell>
          <cell r="D199">
            <v>31</v>
          </cell>
          <cell r="E199">
            <v>32</v>
          </cell>
        </row>
        <row r="200">
          <cell r="A200">
            <v>30</v>
          </cell>
          <cell r="B200">
            <v>30.5</v>
          </cell>
          <cell r="C200">
            <v>29</v>
          </cell>
          <cell r="D200">
            <v>31</v>
          </cell>
          <cell r="E200">
            <v>32</v>
          </cell>
        </row>
        <row r="201">
          <cell r="A201">
            <v>30</v>
          </cell>
          <cell r="B201">
            <v>30.5</v>
          </cell>
          <cell r="C201">
            <v>29</v>
          </cell>
          <cell r="D201">
            <v>31</v>
          </cell>
          <cell r="E201">
            <v>32</v>
          </cell>
        </row>
        <row r="202">
          <cell r="A202">
            <v>30</v>
          </cell>
          <cell r="B202">
            <v>30.5</v>
          </cell>
          <cell r="C202">
            <v>29</v>
          </cell>
          <cell r="D202">
            <v>31</v>
          </cell>
          <cell r="E202">
            <v>32</v>
          </cell>
        </row>
        <row r="203">
          <cell r="A203">
            <v>30</v>
          </cell>
          <cell r="B203">
            <v>30.5</v>
          </cell>
          <cell r="C203">
            <v>29</v>
          </cell>
          <cell r="D203">
            <v>31</v>
          </cell>
          <cell r="E203">
            <v>32</v>
          </cell>
        </row>
        <row r="204">
          <cell r="A204">
            <v>30</v>
          </cell>
          <cell r="B204">
            <v>30.5</v>
          </cell>
          <cell r="C204">
            <v>29</v>
          </cell>
          <cell r="D204">
            <v>31</v>
          </cell>
          <cell r="E204">
            <v>32</v>
          </cell>
        </row>
        <row r="205">
          <cell r="A205">
            <v>30</v>
          </cell>
          <cell r="B205">
            <v>30.5</v>
          </cell>
          <cell r="C205">
            <v>29</v>
          </cell>
          <cell r="D205">
            <v>31</v>
          </cell>
          <cell r="E205">
            <v>32</v>
          </cell>
        </row>
        <row r="206">
          <cell r="A206">
            <v>30</v>
          </cell>
          <cell r="B206">
            <v>30.5</v>
          </cell>
          <cell r="C206">
            <v>29</v>
          </cell>
          <cell r="D206">
            <v>31</v>
          </cell>
          <cell r="E206">
            <v>32</v>
          </cell>
        </row>
        <row r="207">
          <cell r="A207">
            <v>35</v>
          </cell>
          <cell r="B207">
            <v>35.5</v>
          </cell>
          <cell r="C207">
            <v>34</v>
          </cell>
          <cell r="D207">
            <v>36</v>
          </cell>
          <cell r="E207">
            <v>37</v>
          </cell>
        </row>
        <row r="208">
          <cell r="A208">
            <v>35</v>
          </cell>
          <cell r="B208">
            <v>35.5</v>
          </cell>
          <cell r="C208">
            <v>34</v>
          </cell>
          <cell r="D208">
            <v>36</v>
          </cell>
          <cell r="E208">
            <v>37</v>
          </cell>
        </row>
        <row r="209">
          <cell r="A209">
            <v>40</v>
          </cell>
          <cell r="B209">
            <v>40.5</v>
          </cell>
          <cell r="C209">
            <v>39</v>
          </cell>
          <cell r="D209">
            <v>41</v>
          </cell>
          <cell r="E209">
            <v>42</v>
          </cell>
        </row>
        <row r="210">
          <cell r="A210">
            <v>40</v>
          </cell>
          <cell r="B210">
            <v>40.5</v>
          </cell>
          <cell r="C210">
            <v>39</v>
          </cell>
          <cell r="D210">
            <v>41</v>
          </cell>
          <cell r="E210">
            <v>42</v>
          </cell>
        </row>
        <row r="211">
          <cell r="A211">
            <v>40</v>
          </cell>
          <cell r="B211">
            <v>40.5</v>
          </cell>
          <cell r="C211">
            <v>39</v>
          </cell>
          <cell r="D211">
            <v>41</v>
          </cell>
          <cell r="E211">
            <v>42</v>
          </cell>
        </row>
        <row r="212">
          <cell r="A212">
            <v>40</v>
          </cell>
          <cell r="B212">
            <v>40.5</v>
          </cell>
          <cell r="C212">
            <v>39</v>
          </cell>
          <cell r="D212">
            <v>41</v>
          </cell>
          <cell r="E212">
            <v>42</v>
          </cell>
        </row>
        <row r="213">
          <cell r="A213">
            <v>40</v>
          </cell>
          <cell r="B213">
            <v>40.5</v>
          </cell>
          <cell r="C213">
            <v>39</v>
          </cell>
          <cell r="D213">
            <v>41</v>
          </cell>
          <cell r="E213">
            <v>42</v>
          </cell>
        </row>
        <row r="214">
          <cell r="A214">
            <v>40</v>
          </cell>
          <cell r="B214">
            <v>40.5</v>
          </cell>
          <cell r="C214">
            <v>39</v>
          </cell>
          <cell r="D214">
            <v>41</v>
          </cell>
          <cell r="E214">
            <v>42</v>
          </cell>
        </row>
        <row r="215">
          <cell r="A215">
            <v>40</v>
          </cell>
          <cell r="B215">
            <v>40.5</v>
          </cell>
          <cell r="C215">
            <v>39</v>
          </cell>
          <cell r="D215">
            <v>41</v>
          </cell>
          <cell r="E215">
            <v>42</v>
          </cell>
        </row>
        <row r="216">
          <cell r="A216">
            <v>40</v>
          </cell>
          <cell r="B216">
            <v>40.5</v>
          </cell>
          <cell r="C216">
            <v>39</v>
          </cell>
          <cell r="D216">
            <v>41</v>
          </cell>
          <cell r="E216">
            <v>42</v>
          </cell>
        </row>
        <row r="217">
          <cell r="A217">
            <v>50</v>
          </cell>
          <cell r="B217">
            <v>50.5</v>
          </cell>
          <cell r="C217">
            <v>49</v>
          </cell>
          <cell r="D217">
            <v>51</v>
          </cell>
          <cell r="E217">
            <v>52</v>
          </cell>
        </row>
        <row r="218">
          <cell r="A218">
            <v>50</v>
          </cell>
          <cell r="B218">
            <v>50.5</v>
          </cell>
          <cell r="C218">
            <v>49</v>
          </cell>
          <cell r="D218">
            <v>51</v>
          </cell>
          <cell r="E218">
            <v>52</v>
          </cell>
        </row>
        <row r="219">
          <cell r="A219">
            <v>50</v>
          </cell>
          <cell r="B219">
            <v>50.5</v>
          </cell>
          <cell r="C219">
            <v>49</v>
          </cell>
          <cell r="D219">
            <v>51</v>
          </cell>
          <cell r="E219">
            <v>52</v>
          </cell>
        </row>
        <row r="220">
          <cell r="A220">
            <v>50</v>
          </cell>
          <cell r="B220">
            <v>50.5</v>
          </cell>
          <cell r="C220">
            <v>49</v>
          </cell>
          <cell r="D220">
            <v>51</v>
          </cell>
          <cell r="E220">
            <v>52</v>
          </cell>
        </row>
        <row r="221">
          <cell r="A221">
            <v>50</v>
          </cell>
          <cell r="B221">
            <v>50.5</v>
          </cell>
          <cell r="C221">
            <v>49</v>
          </cell>
          <cell r="D221">
            <v>51</v>
          </cell>
          <cell r="E221">
            <v>52</v>
          </cell>
        </row>
        <row r="222">
          <cell r="A222">
            <v>50</v>
          </cell>
          <cell r="B222">
            <v>50.5</v>
          </cell>
          <cell r="C222">
            <v>49</v>
          </cell>
          <cell r="D222">
            <v>51</v>
          </cell>
          <cell r="E222">
            <v>52</v>
          </cell>
        </row>
        <row r="223">
          <cell r="A223">
            <v>50</v>
          </cell>
          <cell r="B223">
            <v>50.5</v>
          </cell>
          <cell r="C223">
            <v>49</v>
          </cell>
          <cell r="D223">
            <v>51</v>
          </cell>
          <cell r="E223">
            <v>52</v>
          </cell>
        </row>
        <row r="224">
          <cell r="A224">
            <v>50</v>
          </cell>
          <cell r="B224">
            <v>50.5</v>
          </cell>
          <cell r="C224">
            <v>49</v>
          </cell>
          <cell r="D224">
            <v>51</v>
          </cell>
          <cell r="E224">
            <v>52</v>
          </cell>
        </row>
        <row r="225">
          <cell r="A225">
            <v>50</v>
          </cell>
          <cell r="B225">
            <v>50.5</v>
          </cell>
          <cell r="C225">
            <v>49</v>
          </cell>
          <cell r="D225">
            <v>51</v>
          </cell>
          <cell r="E225">
            <v>52</v>
          </cell>
        </row>
        <row r="226">
          <cell r="A226">
            <v>50</v>
          </cell>
          <cell r="B226">
            <v>50.5</v>
          </cell>
          <cell r="C226">
            <v>49</v>
          </cell>
          <cell r="D226">
            <v>51</v>
          </cell>
          <cell r="E226">
            <v>52</v>
          </cell>
        </row>
        <row r="227">
          <cell r="A227">
            <v>50</v>
          </cell>
          <cell r="B227">
            <v>50.5</v>
          </cell>
          <cell r="C227">
            <v>49</v>
          </cell>
          <cell r="D227">
            <v>51</v>
          </cell>
          <cell r="E227">
            <v>52</v>
          </cell>
        </row>
        <row r="228">
          <cell r="A228">
            <v>50</v>
          </cell>
          <cell r="B228">
            <v>50.5</v>
          </cell>
          <cell r="C228">
            <v>49</v>
          </cell>
          <cell r="D228">
            <v>51</v>
          </cell>
          <cell r="E228">
            <v>52</v>
          </cell>
        </row>
        <row r="229">
          <cell r="A229">
            <v>50</v>
          </cell>
          <cell r="B229">
            <v>50.5</v>
          </cell>
          <cell r="C229">
            <v>49</v>
          </cell>
          <cell r="D229">
            <v>51</v>
          </cell>
          <cell r="E229">
            <v>52</v>
          </cell>
        </row>
        <row r="230">
          <cell r="A230">
            <v>50</v>
          </cell>
          <cell r="B230">
            <v>50.5</v>
          </cell>
          <cell r="C230">
            <v>49</v>
          </cell>
          <cell r="D230">
            <v>51</v>
          </cell>
          <cell r="E230">
            <v>52</v>
          </cell>
        </row>
        <row r="231">
          <cell r="A231">
            <v>50</v>
          </cell>
          <cell r="B231">
            <v>50.5</v>
          </cell>
          <cell r="C231">
            <v>49</v>
          </cell>
          <cell r="D231">
            <v>51</v>
          </cell>
          <cell r="E231">
            <v>52</v>
          </cell>
        </row>
        <row r="232">
          <cell r="A232">
            <v>50</v>
          </cell>
          <cell r="B232">
            <v>50.5</v>
          </cell>
          <cell r="C232">
            <v>49</v>
          </cell>
          <cell r="D232">
            <v>51</v>
          </cell>
          <cell r="E232">
            <v>52</v>
          </cell>
        </row>
        <row r="233">
          <cell r="A233">
            <v>50</v>
          </cell>
          <cell r="B233">
            <v>50.5</v>
          </cell>
          <cell r="C233">
            <v>49</v>
          </cell>
          <cell r="D233">
            <v>51</v>
          </cell>
          <cell r="E233">
            <v>52</v>
          </cell>
        </row>
        <row r="234">
          <cell r="A234">
            <v>50</v>
          </cell>
          <cell r="B234">
            <v>50.5</v>
          </cell>
          <cell r="C234">
            <v>49</v>
          </cell>
          <cell r="D234">
            <v>51</v>
          </cell>
          <cell r="E234">
            <v>52</v>
          </cell>
        </row>
        <row r="235">
          <cell r="A235">
            <v>50</v>
          </cell>
          <cell r="B235">
            <v>50.5</v>
          </cell>
          <cell r="C235">
            <v>49</v>
          </cell>
          <cell r="D235">
            <v>51</v>
          </cell>
          <cell r="E235">
            <v>52</v>
          </cell>
        </row>
        <row r="236">
          <cell r="A236">
            <v>50</v>
          </cell>
          <cell r="B236">
            <v>50.5</v>
          </cell>
          <cell r="C236">
            <v>49</v>
          </cell>
          <cell r="D236">
            <v>51</v>
          </cell>
          <cell r="E236">
            <v>52</v>
          </cell>
        </row>
        <row r="237">
          <cell r="A237">
            <v>50</v>
          </cell>
          <cell r="B237">
            <v>50.5</v>
          </cell>
          <cell r="C237">
            <v>49</v>
          </cell>
          <cell r="D237">
            <v>51</v>
          </cell>
          <cell r="E237">
            <v>52</v>
          </cell>
        </row>
        <row r="238">
          <cell r="A238">
            <v>50</v>
          </cell>
          <cell r="B238">
            <v>50.5</v>
          </cell>
          <cell r="C238">
            <v>49</v>
          </cell>
          <cell r="D238">
            <v>51</v>
          </cell>
          <cell r="E238">
            <v>52</v>
          </cell>
        </row>
        <row r="239">
          <cell r="A239">
            <v>50</v>
          </cell>
          <cell r="B239">
            <v>50.5</v>
          </cell>
          <cell r="C239">
            <v>49</v>
          </cell>
          <cell r="D239">
            <v>51</v>
          </cell>
          <cell r="E239">
            <v>52</v>
          </cell>
        </row>
        <row r="240">
          <cell r="A240">
            <v>50</v>
          </cell>
          <cell r="B240">
            <v>50.5</v>
          </cell>
          <cell r="C240">
            <v>49</v>
          </cell>
          <cell r="D240">
            <v>51</v>
          </cell>
          <cell r="E240">
            <v>52</v>
          </cell>
        </row>
        <row r="241">
          <cell r="A241">
            <v>50</v>
          </cell>
          <cell r="B241">
            <v>50.5</v>
          </cell>
          <cell r="C241">
            <v>49</v>
          </cell>
          <cell r="D241">
            <v>51</v>
          </cell>
          <cell r="E241">
            <v>52</v>
          </cell>
        </row>
        <row r="242">
          <cell r="A242">
            <v>50</v>
          </cell>
          <cell r="B242">
            <v>50.5</v>
          </cell>
          <cell r="C242">
            <v>49</v>
          </cell>
          <cell r="D242">
            <v>51</v>
          </cell>
          <cell r="E242">
            <v>52</v>
          </cell>
        </row>
        <row r="243">
          <cell r="A243">
            <v>60</v>
          </cell>
          <cell r="B243">
            <v>60.5</v>
          </cell>
          <cell r="C243">
            <v>59</v>
          </cell>
          <cell r="D243">
            <v>61</v>
          </cell>
          <cell r="E243">
            <v>62</v>
          </cell>
        </row>
        <row r="244">
          <cell r="A244">
            <v>64</v>
          </cell>
          <cell r="B244">
            <v>64.5</v>
          </cell>
          <cell r="C244">
            <v>63</v>
          </cell>
          <cell r="D244">
            <v>65</v>
          </cell>
          <cell r="E244">
            <v>66</v>
          </cell>
        </row>
        <row r="245">
          <cell r="A245">
            <v>70</v>
          </cell>
          <cell r="B245">
            <v>70.5</v>
          </cell>
          <cell r="C245">
            <v>69</v>
          </cell>
          <cell r="D245">
            <v>71</v>
          </cell>
          <cell r="E245">
            <v>72</v>
          </cell>
        </row>
        <row r="246">
          <cell r="A246">
            <v>70</v>
          </cell>
          <cell r="B246">
            <v>70.5</v>
          </cell>
          <cell r="C246">
            <v>69</v>
          </cell>
          <cell r="D246">
            <v>71</v>
          </cell>
          <cell r="E246">
            <v>72</v>
          </cell>
        </row>
        <row r="247">
          <cell r="A247">
            <v>70</v>
          </cell>
          <cell r="B247">
            <v>70.5</v>
          </cell>
          <cell r="C247">
            <v>69</v>
          </cell>
          <cell r="D247">
            <v>71</v>
          </cell>
          <cell r="E247">
            <v>72</v>
          </cell>
        </row>
        <row r="248">
          <cell r="A248">
            <v>70</v>
          </cell>
          <cell r="B248">
            <v>70.5</v>
          </cell>
          <cell r="C248">
            <v>69</v>
          </cell>
          <cell r="D248">
            <v>71</v>
          </cell>
          <cell r="E248">
            <v>72</v>
          </cell>
        </row>
        <row r="249">
          <cell r="A249">
            <v>70</v>
          </cell>
          <cell r="B249">
            <v>70.5</v>
          </cell>
          <cell r="C249">
            <v>69</v>
          </cell>
          <cell r="D249">
            <v>71</v>
          </cell>
          <cell r="E249">
            <v>72</v>
          </cell>
        </row>
        <row r="250">
          <cell r="A250">
            <v>70</v>
          </cell>
          <cell r="B250">
            <v>70.5</v>
          </cell>
          <cell r="C250">
            <v>69</v>
          </cell>
          <cell r="D250">
            <v>71</v>
          </cell>
          <cell r="E250">
            <v>72</v>
          </cell>
        </row>
        <row r="251">
          <cell r="A251">
            <v>70</v>
          </cell>
          <cell r="B251">
            <v>70.5</v>
          </cell>
          <cell r="C251">
            <v>69</v>
          </cell>
          <cell r="D251">
            <v>71</v>
          </cell>
          <cell r="E251">
            <v>72</v>
          </cell>
        </row>
        <row r="252">
          <cell r="A252">
            <v>80</v>
          </cell>
          <cell r="B252">
            <v>80.5</v>
          </cell>
          <cell r="C252">
            <v>79</v>
          </cell>
          <cell r="D252">
            <v>81</v>
          </cell>
          <cell r="E252">
            <v>82</v>
          </cell>
        </row>
        <row r="253">
          <cell r="A253">
            <v>80</v>
          </cell>
          <cell r="B253">
            <v>80.5</v>
          </cell>
          <cell r="C253">
            <v>79</v>
          </cell>
          <cell r="D253">
            <v>81</v>
          </cell>
          <cell r="E253">
            <v>82</v>
          </cell>
        </row>
        <row r="254">
          <cell r="A254">
            <v>80</v>
          </cell>
          <cell r="B254">
            <v>80.5</v>
          </cell>
          <cell r="C254">
            <v>79</v>
          </cell>
          <cell r="D254">
            <v>81</v>
          </cell>
          <cell r="E254">
            <v>82</v>
          </cell>
        </row>
        <row r="255">
          <cell r="A255">
            <v>80</v>
          </cell>
          <cell r="B255">
            <v>80.5</v>
          </cell>
          <cell r="C255">
            <v>79</v>
          </cell>
          <cell r="D255">
            <v>81</v>
          </cell>
          <cell r="E255">
            <v>82</v>
          </cell>
        </row>
        <row r="256">
          <cell r="A256">
            <v>80</v>
          </cell>
          <cell r="B256">
            <v>80.5</v>
          </cell>
          <cell r="C256">
            <v>79</v>
          </cell>
          <cell r="D256">
            <v>81</v>
          </cell>
          <cell r="E256">
            <v>82</v>
          </cell>
        </row>
        <row r="257">
          <cell r="A257">
            <v>80</v>
          </cell>
          <cell r="B257">
            <v>80.5</v>
          </cell>
          <cell r="C257">
            <v>79</v>
          </cell>
          <cell r="D257">
            <v>81</v>
          </cell>
          <cell r="E257">
            <v>82</v>
          </cell>
        </row>
        <row r="258">
          <cell r="A258">
            <v>80</v>
          </cell>
          <cell r="B258">
            <v>80.5</v>
          </cell>
          <cell r="C258">
            <v>79</v>
          </cell>
          <cell r="D258">
            <v>81</v>
          </cell>
          <cell r="E258">
            <v>82</v>
          </cell>
        </row>
        <row r="259">
          <cell r="A259">
            <v>90</v>
          </cell>
          <cell r="B259">
            <v>90.5</v>
          </cell>
          <cell r="C259">
            <v>89</v>
          </cell>
          <cell r="D259">
            <v>91</v>
          </cell>
          <cell r="E259">
            <v>92</v>
          </cell>
        </row>
        <row r="260">
          <cell r="A260">
            <v>90</v>
          </cell>
          <cell r="B260">
            <v>90.5</v>
          </cell>
          <cell r="C260">
            <v>89</v>
          </cell>
          <cell r="D260">
            <v>91</v>
          </cell>
          <cell r="E260">
            <v>92</v>
          </cell>
        </row>
        <row r="261">
          <cell r="A261">
            <v>99</v>
          </cell>
          <cell r="B261">
            <v>99.5</v>
          </cell>
          <cell r="C261">
            <v>98</v>
          </cell>
          <cell r="D261">
            <v>100</v>
          </cell>
          <cell r="E261">
            <v>101</v>
          </cell>
        </row>
        <row r="262">
          <cell r="A262">
            <v>100</v>
          </cell>
          <cell r="B262">
            <v>100.5</v>
          </cell>
          <cell r="C262">
            <v>99</v>
          </cell>
          <cell r="D262">
            <v>101</v>
          </cell>
          <cell r="E262">
            <v>102</v>
          </cell>
        </row>
        <row r="263">
          <cell r="A263">
            <v>100</v>
          </cell>
          <cell r="B263">
            <v>100.5</v>
          </cell>
          <cell r="C263">
            <v>99</v>
          </cell>
          <cell r="D263">
            <v>101</v>
          </cell>
          <cell r="E263">
            <v>102</v>
          </cell>
        </row>
        <row r="264">
          <cell r="A264">
            <v>100</v>
          </cell>
          <cell r="B264">
            <v>100.5</v>
          </cell>
          <cell r="C264">
            <v>99</v>
          </cell>
          <cell r="D264">
            <v>101</v>
          </cell>
          <cell r="E264">
            <v>102</v>
          </cell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AD03D-E6DD-4E08-907B-D0FB88666201}">
  <dimension ref="A1:B6"/>
  <sheetViews>
    <sheetView tabSelected="1" workbookViewId="0"/>
  </sheetViews>
  <sheetFormatPr defaultRowHeight="14.5" x14ac:dyDescent="0.35"/>
  <cols>
    <col min="2" max="2" width="9.08984375" bestFit="1" customWidth="1"/>
  </cols>
  <sheetData>
    <row r="1" spans="1:2" x14ac:dyDescent="0.35">
      <c r="A1" t="s">
        <v>51</v>
      </c>
    </row>
    <row r="2" spans="1:2" x14ac:dyDescent="0.35">
      <c r="A2" t="s">
        <v>0</v>
      </c>
    </row>
    <row r="4" spans="1:2" x14ac:dyDescent="0.35">
      <c r="A4" t="s">
        <v>52</v>
      </c>
      <c r="B4" s="40">
        <v>45946</v>
      </c>
    </row>
    <row r="6" spans="1:2" x14ac:dyDescent="0.35">
      <c r="A6" s="41" t="s">
        <v>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1DA27-5217-4F7C-92F1-47A60152F93F}">
  <dimension ref="A1:AM28"/>
  <sheetViews>
    <sheetView workbookViewId="0"/>
  </sheetViews>
  <sheetFormatPr defaultRowHeight="14.5" x14ac:dyDescent="0.35"/>
  <cols>
    <col min="5" max="5" width="3.7265625" customWidth="1"/>
    <col min="14" max="14" width="8.7265625" style="2"/>
    <col min="15" max="15" width="9.1796875" style="3" customWidth="1"/>
    <col min="16" max="16" width="9.1796875" customWidth="1"/>
    <col min="17" max="17" width="18.1796875" style="4" customWidth="1"/>
    <col min="25" max="25" width="4.26953125" customWidth="1"/>
    <col min="32" max="32" width="17.7265625" customWidth="1"/>
  </cols>
  <sheetData>
    <row r="1" spans="1:38" x14ac:dyDescent="0.35">
      <c r="A1" s="1" t="s">
        <v>0</v>
      </c>
    </row>
    <row r="3" spans="1:38" ht="15" customHeight="1" x14ac:dyDescent="0.45">
      <c r="A3" s="5" t="s">
        <v>1</v>
      </c>
      <c r="B3" s="5" t="s">
        <v>2</v>
      </c>
      <c r="C3" s="5" t="s">
        <v>3</v>
      </c>
      <c r="D3" s="5" t="s">
        <v>4</v>
      </c>
      <c r="F3" s="5" t="s">
        <v>5</v>
      </c>
      <c r="G3" s="5" t="s">
        <v>6</v>
      </c>
      <c r="H3" s="6"/>
      <c r="I3" s="7" t="s">
        <v>7</v>
      </c>
      <c r="J3" s="7" t="s">
        <v>8</v>
      </c>
      <c r="K3" s="7" t="s">
        <v>9</v>
      </c>
      <c r="L3" s="7" t="s">
        <v>10</v>
      </c>
      <c r="M3" s="7" t="s">
        <v>11</v>
      </c>
      <c r="N3" s="8" t="str">
        <f t="shared" ref="N3:O23" si="0">C3</f>
        <v>GNP</v>
      </c>
      <c r="O3" s="9" t="str">
        <f t="shared" si="0"/>
        <v>Interest</v>
      </c>
      <c r="P3" s="10"/>
      <c r="Q3" s="11" t="s">
        <v>12</v>
      </c>
      <c r="AC3" t="s">
        <v>13</v>
      </c>
      <c r="AF3" t="s">
        <v>12</v>
      </c>
    </row>
    <row r="4" spans="1:38" x14ac:dyDescent="0.35">
      <c r="A4" s="12">
        <v>1995</v>
      </c>
      <c r="B4" s="13">
        <v>112.2</v>
      </c>
      <c r="C4" s="13">
        <v>860.8</v>
      </c>
      <c r="D4" s="14">
        <v>4.62</v>
      </c>
      <c r="F4">
        <f t="array" ref="F4:F23">TREND(B4:B23,C4:D23)</f>
        <v>128.29555143282235</v>
      </c>
      <c r="G4">
        <f>B4-F4</f>
        <v>-16.095551432822347</v>
      </c>
      <c r="I4">
        <f>G4</f>
        <v>-16.095551432822347</v>
      </c>
      <c r="J4">
        <v>0</v>
      </c>
      <c r="K4">
        <v>0</v>
      </c>
      <c r="L4">
        <v>0</v>
      </c>
      <c r="M4">
        <v>0</v>
      </c>
      <c r="N4" s="16">
        <f t="shared" si="0"/>
        <v>860.8</v>
      </c>
      <c r="O4" s="17">
        <f t="shared" si="0"/>
        <v>4.62</v>
      </c>
      <c r="P4" s="18"/>
      <c r="Q4" s="11"/>
      <c r="W4" t="s">
        <v>14</v>
      </c>
      <c r="Z4" t="s">
        <v>15</v>
      </c>
    </row>
    <row r="5" spans="1:38" ht="15" thickBot="1" x14ac:dyDescent="0.4">
      <c r="A5" s="12">
        <f>A4+1</f>
        <v>1996</v>
      </c>
      <c r="B5" s="13">
        <v>132.4</v>
      </c>
      <c r="C5" s="13">
        <v>866.9</v>
      </c>
      <c r="D5" s="14">
        <v>4.0999999999999996</v>
      </c>
      <c r="F5">
        <v>130.07396675321831</v>
      </c>
      <c r="G5">
        <f t="shared" ref="G5:G23" si="1">B5-F5</f>
        <v>2.3260332467816909</v>
      </c>
      <c r="I5">
        <f t="shared" ref="I5:I23" si="2">G5</f>
        <v>2.3260332467816909</v>
      </c>
      <c r="J5">
        <f>G4</f>
        <v>-16.095551432822347</v>
      </c>
      <c r="K5">
        <v>0</v>
      </c>
      <c r="L5">
        <v>0</v>
      </c>
      <c r="M5">
        <v>0</v>
      </c>
      <c r="N5" s="16">
        <f t="shared" si="0"/>
        <v>866.9</v>
      </c>
      <c r="O5" s="17">
        <f t="shared" si="0"/>
        <v>4.0999999999999996</v>
      </c>
      <c r="P5" s="18"/>
      <c r="Q5" s="19" t="s">
        <v>16</v>
      </c>
      <c r="R5" s="20"/>
      <c r="T5" s="20"/>
      <c r="U5" s="20"/>
      <c r="AC5" t="s">
        <v>17</v>
      </c>
      <c r="AD5" s="21">
        <v>0.05</v>
      </c>
      <c r="AF5" s="20" t="s">
        <v>16</v>
      </c>
      <c r="AG5" s="20"/>
      <c r="AI5" s="20"/>
      <c r="AJ5" s="20"/>
    </row>
    <row r="6" spans="1:38" ht="15" thickTop="1" x14ac:dyDescent="0.35">
      <c r="A6" s="12">
        <f t="shared" ref="A6:A23" si="3">A5+1</f>
        <v>1997</v>
      </c>
      <c r="B6" s="13">
        <v>153.4</v>
      </c>
      <c r="C6" s="13">
        <v>919.2</v>
      </c>
      <c r="D6" s="14">
        <v>4.04</v>
      </c>
      <c r="F6">
        <v>139.25804462607576</v>
      </c>
      <c r="G6">
        <f t="shared" si="1"/>
        <v>14.141955373924247</v>
      </c>
      <c r="I6">
        <f t="shared" si="2"/>
        <v>14.141955373924247</v>
      </c>
      <c r="J6">
        <f t="shared" ref="J6:J23" si="4">G5</f>
        <v>2.3260332467816909</v>
      </c>
      <c r="K6">
        <f t="shared" ref="K6:K23" si="5">G4</f>
        <v>-16.095551432822347</v>
      </c>
      <c r="L6">
        <v>0</v>
      </c>
      <c r="M6">
        <v>0</v>
      </c>
      <c r="N6" s="16">
        <f t="shared" si="0"/>
        <v>919.2</v>
      </c>
      <c r="O6" s="17">
        <f t="shared" si="0"/>
        <v>4.04</v>
      </c>
      <c r="P6" s="18"/>
      <c r="Q6" s="11" t="s">
        <v>18</v>
      </c>
      <c r="R6" t="e">
        <f ca="1">SQRT(R7)</f>
        <v>#NAME?</v>
      </c>
      <c r="T6" t="s">
        <v>19</v>
      </c>
      <c r="U6" t="e">
        <f ca="1">R10*LN(S15/R10)+2*(R14+1)</f>
        <v>#NAME?</v>
      </c>
      <c r="W6" s="22" t="s">
        <v>20</v>
      </c>
      <c r="X6" s="23" t="e">
        <f ca="1">R7*R10</f>
        <v>#NAME?</v>
      </c>
      <c r="Z6" t="s">
        <v>21</v>
      </c>
      <c r="AA6" s="23">
        <f>COUNTA(J3:M3)</f>
        <v>4</v>
      </c>
      <c r="AF6" t="s">
        <v>18</v>
      </c>
      <c r="AG6" t="e">
        <f ca="1">SQRT(AG7)</f>
        <v>#NAME?</v>
      </c>
      <c r="AI6" t="s">
        <v>19</v>
      </c>
      <c r="AJ6" t="e">
        <f ca="1">AG10*LN(AH15/AG10)+2*(AG14+1)</f>
        <v>#NAME?</v>
      </c>
    </row>
    <row r="7" spans="1:38" ht="15" customHeight="1" x14ac:dyDescent="0.35">
      <c r="A7" s="12">
        <f t="shared" si="3"/>
        <v>1998</v>
      </c>
      <c r="B7" s="13">
        <v>162.30000000000001</v>
      </c>
      <c r="C7" s="13">
        <v>974.6</v>
      </c>
      <c r="D7" s="14">
        <v>3.42</v>
      </c>
      <c r="F7">
        <v>149.75361583369013</v>
      </c>
      <c r="G7">
        <f t="shared" si="1"/>
        <v>12.546384166309878</v>
      </c>
      <c r="I7">
        <f t="shared" si="2"/>
        <v>12.546384166309878</v>
      </c>
      <c r="J7">
        <f t="shared" si="4"/>
        <v>14.141955373924247</v>
      </c>
      <c r="K7">
        <f t="shared" si="5"/>
        <v>2.3260332467816909</v>
      </c>
      <c r="L7">
        <f t="shared" ref="L7:L23" si="6">G4</f>
        <v>-16.095551432822347</v>
      </c>
      <c r="M7">
        <v>0</v>
      </c>
      <c r="N7" s="16">
        <f t="shared" si="0"/>
        <v>974.6</v>
      </c>
      <c r="O7" s="17">
        <f t="shared" si="0"/>
        <v>3.42</v>
      </c>
      <c r="P7" s="18"/>
      <c r="Q7" s="11" t="s">
        <v>22</v>
      </c>
      <c r="R7" t="e">
        <f ca="1">S14/S16</f>
        <v>#NAME?</v>
      </c>
      <c r="T7" t="s">
        <v>23</v>
      </c>
      <c r="U7" t="e">
        <f ca="1">U6+2*(R14+2)*(R14+3)/(R10-R14-3)</f>
        <v>#NAME?</v>
      </c>
      <c r="W7" t="s">
        <v>24</v>
      </c>
      <c r="X7" s="24">
        <f>COUNTA(J3:M3)</f>
        <v>4</v>
      </c>
      <c r="Z7" t="s">
        <v>25</v>
      </c>
      <c r="AA7" s="24">
        <v>2</v>
      </c>
      <c r="AC7" t="e">
        <f t="array" aca="1" ref="AC7:AD10" ca="1">DURBIN(C4:D23,B4:B23,TRUE,AD5)</f>
        <v>#NAME?</v>
      </c>
      <c r="AD7" s="25" t="e">
        <f ca="1"/>
        <v>#NAME?</v>
      </c>
      <c r="AF7" t="s">
        <v>22</v>
      </c>
      <c r="AG7" t="e">
        <f ca="1">AH14/AH16</f>
        <v>#NAME?</v>
      </c>
      <c r="AI7" t="s">
        <v>23</v>
      </c>
      <c r="AJ7" t="e">
        <f ca="1">AJ6+2*(AG14+2)*(AG14+3)/(AG10-AG14-3)</f>
        <v>#NAME?</v>
      </c>
    </row>
    <row r="8" spans="1:38" x14ac:dyDescent="0.35">
      <c r="A8" s="12">
        <f t="shared" si="3"/>
        <v>1999</v>
      </c>
      <c r="B8" s="13">
        <v>156.5</v>
      </c>
      <c r="C8" s="13">
        <v>1001.2</v>
      </c>
      <c r="D8" s="14">
        <v>3.3499999999999996</v>
      </c>
      <c r="F8">
        <v>154.47910936787841</v>
      </c>
      <c r="G8">
        <f t="shared" si="1"/>
        <v>2.020890632121592</v>
      </c>
      <c r="I8">
        <f t="shared" si="2"/>
        <v>2.020890632121592</v>
      </c>
      <c r="J8">
        <f t="shared" si="4"/>
        <v>12.546384166309878</v>
      </c>
      <c r="K8">
        <f t="shared" si="5"/>
        <v>14.141955373924247</v>
      </c>
      <c r="L8">
        <f t="shared" si="6"/>
        <v>2.3260332467816909</v>
      </c>
      <c r="M8">
        <f t="shared" ref="M8:M23" si="7">G4</f>
        <v>-16.095551432822347</v>
      </c>
      <c r="N8" s="16">
        <f t="shared" si="0"/>
        <v>1001.2</v>
      </c>
      <c r="O8" s="17">
        <f t="shared" si="0"/>
        <v>3.3499999999999996</v>
      </c>
      <c r="P8" s="18"/>
      <c r="Q8" s="11" t="s">
        <v>26</v>
      </c>
      <c r="R8" t="e">
        <f ca="1">1-(1-R7)*(R10-1)/(R10-R14-1)</f>
        <v>#NAME?</v>
      </c>
      <c r="T8" s="15" t="s">
        <v>27</v>
      </c>
      <c r="U8" s="15" t="e">
        <f ca="1">R10*LN(S15/R10)+(R14+1)*LN(R10)</f>
        <v>#NAME?</v>
      </c>
      <c r="W8" t="s">
        <v>28</v>
      </c>
      <c r="X8" s="28" t="e">
        <f ca="1">CHIDIST(X6,X7)</f>
        <v>#NAME?</v>
      </c>
      <c r="Z8" t="s">
        <v>29</v>
      </c>
      <c r="AA8" s="24">
        <f>COUNT(A4:A23)</f>
        <v>20</v>
      </c>
      <c r="AC8" t="e">
        <f ca="1"/>
        <v>#NAME?</v>
      </c>
      <c r="AD8" s="26" t="e">
        <f ca="1"/>
        <v>#NAME?</v>
      </c>
      <c r="AF8" t="s">
        <v>26</v>
      </c>
      <c r="AG8" t="e">
        <f ca="1">1-(1-AG7)*(AG10-1)/(AG10-AG14-1)</f>
        <v>#NAME?</v>
      </c>
      <c r="AI8" s="15" t="s">
        <v>27</v>
      </c>
      <c r="AJ8" s="15" t="e">
        <f ca="1">AG10*LN(AH15/AG10)+(AG14+1)*LN(AG10)</f>
        <v>#NAME?</v>
      </c>
    </row>
    <row r="9" spans="1:38" x14ac:dyDescent="0.35">
      <c r="A9" s="12">
        <f t="shared" si="3"/>
        <v>2000</v>
      </c>
      <c r="B9" s="13">
        <v>162.69999999999999</v>
      </c>
      <c r="C9" s="13">
        <v>1048.5</v>
      </c>
      <c r="D9" s="14">
        <v>2.9899999999999998</v>
      </c>
      <c r="F9">
        <v>163.20666081495773</v>
      </c>
      <c r="G9">
        <f t="shared" si="1"/>
        <v>-0.50666081495774051</v>
      </c>
      <c r="I9">
        <f t="shared" si="2"/>
        <v>-0.50666081495774051</v>
      </c>
      <c r="J9">
        <f t="shared" si="4"/>
        <v>2.020890632121592</v>
      </c>
      <c r="K9">
        <f t="shared" si="5"/>
        <v>12.546384166309878</v>
      </c>
      <c r="L9">
        <f t="shared" si="6"/>
        <v>14.141955373924247</v>
      </c>
      <c r="M9">
        <f t="shared" si="7"/>
        <v>2.3260332467816909</v>
      </c>
      <c r="N9" s="16">
        <f t="shared" si="0"/>
        <v>1048.5</v>
      </c>
      <c r="O9" s="17">
        <f t="shared" si="0"/>
        <v>2.9899999999999998</v>
      </c>
      <c r="P9" s="18"/>
      <c r="Q9" s="11" t="s">
        <v>30</v>
      </c>
      <c r="R9" t="e">
        <f ca="1">SQRT(T15)</f>
        <v>#NAME?</v>
      </c>
      <c r="Z9" t="s">
        <v>31</v>
      </c>
      <c r="AA9" s="24" t="e">
        <f ca="1">AA11/AA10*R7/(1-R7)</f>
        <v>#NAME?</v>
      </c>
      <c r="AC9" t="e">
        <f ca="1"/>
        <v>#NAME?</v>
      </c>
      <c r="AD9" s="26" t="e">
        <f ca="1"/>
        <v>#NAME?</v>
      </c>
      <c r="AF9" t="s">
        <v>30</v>
      </c>
      <c r="AG9" t="e">
        <f ca="1">SQRT(AI15)</f>
        <v>#NAME?</v>
      </c>
    </row>
    <row r="10" spans="1:38" x14ac:dyDescent="0.35">
      <c r="A10" s="12">
        <f t="shared" si="3"/>
        <v>2001</v>
      </c>
      <c r="B10" s="13">
        <v>166.2</v>
      </c>
      <c r="C10" s="13">
        <v>1077</v>
      </c>
      <c r="D10" s="14">
        <v>2.8099999999999996</v>
      </c>
      <c r="F10">
        <v>168.41444419921717</v>
      </c>
      <c r="G10">
        <f t="shared" si="1"/>
        <v>-2.2144441992171835</v>
      </c>
      <c r="I10">
        <f t="shared" si="2"/>
        <v>-2.2144441992171835</v>
      </c>
      <c r="J10">
        <f t="shared" si="4"/>
        <v>-0.50666081495774051</v>
      </c>
      <c r="K10">
        <f t="shared" si="5"/>
        <v>2.020890632121592</v>
      </c>
      <c r="L10">
        <f t="shared" si="6"/>
        <v>12.546384166309878</v>
      </c>
      <c r="M10">
        <f t="shared" si="7"/>
        <v>14.141955373924247</v>
      </c>
      <c r="N10" s="16">
        <f t="shared" si="0"/>
        <v>1077</v>
      </c>
      <c r="O10" s="17">
        <f t="shared" si="0"/>
        <v>2.8099999999999996</v>
      </c>
      <c r="P10" s="18"/>
      <c r="Q10" s="29" t="s">
        <v>32</v>
      </c>
      <c r="R10" s="15">
        <f>COUNT(I4:I23)</f>
        <v>20</v>
      </c>
      <c r="Z10" t="s">
        <v>33</v>
      </c>
      <c r="AA10" s="24">
        <f>AA6</f>
        <v>4</v>
      </c>
      <c r="AC10" t="e">
        <f ca="1"/>
        <v>#NAME?</v>
      </c>
      <c r="AD10" s="27" t="e">
        <f ca="1"/>
        <v>#NAME?</v>
      </c>
      <c r="AF10" s="15" t="s">
        <v>32</v>
      </c>
      <c r="AG10" s="15">
        <f>COUNT(B4:B23)</f>
        <v>20</v>
      </c>
    </row>
    <row r="11" spans="1:38" x14ac:dyDescent="0.35">
      <c r="A11" s="12">
        <f t="shared" si="3"/>
        <v>2002</v>
      </c>
      <c r="B11" s="13">
        <v>158.5</v>
      </c>
      <c r="C11" s="13">
        <v>1075.2</v>
      </c>
      <c r="D11" s="14">
        <v>2.7600000000000002</v>
      </c>
      <c r="F11">
        <v>168.17013500343717</v>
      </c>
      <c r="G11">
        <f t="shared" si="1"/>
        <v>-9.6701350034371671</v>
      </c>
      <c r="I11">
        <f t="shared" si="2"/>
        <v>-9.6701350034371671</v>
      </c>
      <c r="J11">
        <f t="shared" si="4"/>
        <v>-2.2144441992171835</v>
      </c>
      <c r="K11">
        <f t="shared" si="5"/>
        <v>-0.50666081495774051</v>
      </c>
      <c r="L11">
        <f t="shared" si="6"/>
        <v>2.020890632121592</v>
      </c>
      <c r="M11">
        <f t="shared" si="7"/>
        <v>12.546384166309878</v>
      </c>
      <c r="N11" s="16">
        <f t="shared" si="0"/>
        <v>1075.2</v>
      </c>
      <c r="O11" s="17">
        <f t="shared" si="0"/>
        <v>2.7600000000000002</v>
      </c>
      <c r="P11" s="18"/>
      <c r="Q11" s="11"/>
      <c r="Z11" t="s">
        <v>34</v>
      </c>
      <c r="AA11" s="24">
        <f>AA8-AA7-AA6-1</f>
        <v>13</v>
      </c>
    </row>
    <row r="12" spans="1:38" ht="15" thickBot="1" x14ac:dyDescent="0.4">
      <c r="A12" s="12">
        <f t="shared" si="3"/>
        <v>2003</v>
      </c>
      <c r="B12" s="13">
        <v>174.1</v>
      </c>
      <c r="C12" s="13">
        <v>1112.5</v>
      </c>
      <c r="D12" s="14">
        <v>2.06</v>
      </c>
      <c r="F12">
        <v>175.62619364292624</v>
      </c>
      <c r="G12">
        <f t="shared" si="1"/>
        <v>-1.5261936429262448</v>
      </c>
      <c r="I12">
        <f t="shared" si="2"/>
        <v>-1.5261936429262448</v>
      </c>
      <c r="J12">
        <f t="shared" si="4"/>
        <v>-9.6701350034371671</v>
      </c>
      <c r="K12">
        <f t="shared" si="5"/>
        <v>-2.2144441992171835</v>
      </c>
      <c r="L12">
        <f t="shared" si="6"/>
        <v>-0.50666081495774051</v>
      </c>
      <c r="M12">
        <f t="shared" si="7"/>
        <v>2.020890632121592</v>
      </c>
      <c r="N12" s="16">
        <f t="shared" si="0"/>
        <v>1112.5</v>
      </c>
      <c r="O12" s="17">
        <f t="shared" si="0"/>
        <v>2.06</v>
      </c>
      <c r="P12" s="18"/>
      <c r="Q12" s="11" t="s">
        <v>35</v>
      </c>
      <c r="U12" s="12" t="s">
        <v>17</v>
      </c>
      <c r="V12" s="12">
        <v>0.05</v>
      </c>
      <c r="Z12" t="s">
        <v>28</v>
      </c>
      <c r="AA12" s="28" t="e">
        <f ca="1">FDIST(AA9,AA10,AA11)</f>
        <v>#NAME?</v>
      </c>
      <c r="AC12" t="s">
        <v>0</v>
      </c>
      <c r="AF12" t="s">
        <v>35</v>
      </c>
      <c r="AJ12" s="12" t="s">
        <v>17</v>
      </c>
      <c r="AK12" s="12">
        <v>0.05</v>
      </c>
    </row>
    <row r="13" spans="1:38" ht="15" thickTop="1" x14ac:dyDescent="0.35">
      <c r="A13" s="12">
        <f t="shared" si="3"/>
        <v>2004</v>
      </c>
      <c r="B13" s="13">
        <v>197.9</v>
      </c>
      <c r="C13" s="13">
        <v>1175.9000000000001</v>
      </c>
      <c r="D13" s="14">
        <v>2.44</v>
      </c>
      <c r="F13">
        <v>186.13532721971757</v>
      </c>
      <c r="G13">
        <f t="shared" si="1"/>
        <v>11.764672780282439</v>
      </c>
      <c r="I13">
        <f t="shared" si="2"/>
        <v>11.764672780282439</v>
      </c>
      <c r="J13">
        <f t="shared" si="4"/>
        <v>-1.5261936429262448</v>
      </c>
      <c r="K13">
        <f t="shared" si="5"/>
        <v>-9.6701350034371671</v>
      </c>
      <c r="L13">
        <f t="shared" si="6"/>
        <v>-2.2144441992171835</v>
      </c>
      <c r="M13">
        <f t="shared" si="7"/>
        <v>-0.50666081495774051</v>
      </c>
      <c r="N13" s="16">
        <f t="shared" si="0"/>
        <v>1175.9000000000001</v>
      </c>
      <c r="O13" s="17">
        <f t="shared" si="0"/>
        <v>2.44</v>
      </c>
      <c r="P13" s="18"/>
      <c r="Q13" s="30"/>
      <c r="R13" s="31" t="s">
        <v>24</v>
      </c>
      <c r="S13" s="31" t="s">
        <v>36</v>
      </c>
      <c r="T13" s="31" t="s">
        <v>37</v>
      </c>
      <c r="U13" s="31" t="s">
        <v>38</v>
      </c>
      <c r="V13" s="31" t="s">
        <v>28</v>
      </c>
      <c r="W13" s="31" t="s">
        <v>39</v>
      </c>
      <c r="AF13" s="31"/>
      <c r="AG13" s="31" t="s">
        <v>24</v>
      </c>
      <c r="AH13" s="31" t="s">
        <v>36</v>
      </c>
      <c r="AI13" s="31" t="s">
        <v>37</v>
      </c>
      <c r="AJ13" s="31" t="s">
        <v>38</v>
      </c>
      <c r="AK13" s="31" t="s">
        <v>28</v>
      </c>
      <c r="AL13" s="31" t="s">
        <v>39</v>
      </c>
    </row>
    <row r="14" spans="1:38" x14ac:dyDescent="0.35">
      <c r="A14" s="12">
        <f t="shared" si="3"/>
        <v>2005</v>
      </c>
      <c r="B14" s="13">
        <v>217.6</v>
      </c>
      <c r="C14" s="13">
        <v>1244.0999999999999</v>
      </c>
      <c r="D14" s="14">
        <v>2.86</v>
      </c>
      <c r="F14">
        <v>197.42462273870368</v>
      </c>
      <c r="G14">
        <f t="shared" si="1"/>
        <v>20.175377261296319</v>
      </c>
      <c r="I14">
        <f t="shared" si="2"/>
        <v>20.175377261296319</v>
      </c>
      <c r="J14">
        <f t="shared" si="4"/>
        <v>11.764672780282439</v>
      </c>
      <c r="K14">
        <f t="shared" si="5"/>
        <v>-1.5261936429262448</v>
      </c>
      <c r="L14">
        <f t="shared" si="6"/>
        <v>-9.6701350034371671</v>
      </c>
      <c r="M14">
        <f t="shared" si="7"/>
        <v>-2.2144441992171835</v>
      </c>
      <c r="N14" s="16">
        <f t="shared" si="0"/>
        <v>1244.0999999999999</v>
      </c>
      <c r="O14" s="17">
        <f t="shared" si="0"/>
        <v>2.86</v>
      </c>
      <c r="P14" s="18"/>
      <c r="Q14" s="11" t="s">
        <v>40</v>
      </c>
      <c r="R14">
        <f>COUNT(J4:O4)</f>
        <v>6</v>
      </c>
      <c r="S14" t="e">
        <f ca="1">DEVSQ(MMULT(DEsign(J4:O23),R19:R25))</f>
        <v>#NAME?</v>
      </c>
      <c r="T14" t="e">
        <f ca="1">S14/R14</f>
        <v>#NAME?</v>
      </c>
      <c r="U14" t="e">
        <f ca="1">T14/T15</f>
        <v>#NAME?</v>
      </c>
      <c r="V14" t="e">
        <f ca="1">FDIST(U14,R14,R15)</f>
        <v>#NAME?</v>
      </c>
      <c r="W14" s="12" t="e">
        <f ca="1">IF(V14&lt;V12,"yes","no")</f>
        <v>#NAME?</v>
      </c>
      <c r="AC14" s="32" t="s">
        <v>21</v>
      </c>
      <c r="AD14" s="32" t="s">
        <v>28</v>
      </c>
      <c r="AF14" t="s">
        <v>40</v>
      </c>
      <c r="AG14">
        <f>COUNT(C4:D4)</f>
        <v>2</v>
      </c>
      <c r="AH14" t="e">
        <f ca="1">DEVSQ(MMULT(DEsign(C4:D23),AG19:AG21))</f>
        <v>#NAME?</v>
      </c>
      <c r="AI14" t="e">
        <f ca="1">AH14/AG14</f>
        <v>#NAME?</v>
      </c>
      <c r="AJ14" t="e">
        <f ca="1">AI14/AI15</f>
        <v>#NAME?</v>
      </c>
      <c r="AK14" t="e">
        <f ca="1">FDIST(AJ14,AG14,AG15)</f>
        <v>#NAME?</v>
      </c>
      <c r="AL14" s="12" t="e">
        <f ca="1">IF(AK14&lt;AK12,"yes","no")</f>
        <v>#NAME?</v>
      </c>
    </row>
    <row r="15" spans="1:38" x14ac:dyDescent="0.35">
      <c r="A15" s="12">
        <f t="shared" si="3"/>
        <v>2006</v>
      </c>
      <c r="B15" s="13">
        <v>198.3</v>
      </c>
      <c r="C15" s="13">
        <v>1236.8</v>
      </c>
      <c r="D15" s="14">
        <v>1.1200000000000001</v>
      </c>
      <c r="F15">
        <v>198.55305116766874</v>
      </c>
      <c r="G15">
        <f t="shared" si="1"/>
        <v>-0.2530511676687297</v>
      </c>
      <c r="I15">
        <f t="shared" si="2"/>
        <v>-0.2530511676687297</v>
      </c>
      <c r="J15">
        <f t="shared" si="4"/>
        <v>20.175377261296319</v>
      </c>
      <c r="K15">
        <f t="shared" si="5"/>
        <v>11.764672780282439</v>
      </c>
      <c r="L15">
        <f t="shared" si="6"/>
        <v>-1.5261936429262448</v>
      </c>
      <c r="M15">
        <f t="shared" si="7"/>
        <v>-9.6701350034371671</v>
      </c>
      <c r="N15" s="16">
        <f t="shared" si="0"/>
        <v>1236.8</v>
      </c>
      <c r="O15" s="17">
        <f t="shared" si="0"/>
        <v>1.1200000000000001</v>
      </c>
      <c r="P15" s="18"/>
      <c r="Q15" s="11" t="s">
        <v>41</v>
      </c>
      <c r="R15">
        <f>R16-R14</f>
        <v>13</v>
      </c>
      <c r="S15" t="e">
        <f ca="1">S16-S14</f>
        <v>#NAME?</v>
      </c>
      <c r="T15" t="e">
        <f ca="1">S15/R15</f>
        <v>#NAME?</v>
      </c>
      <c r="AC15" s="12">
        <v>5</v>
      </c>
      <c r="AD15" t="e">
        <f ca="1">BGTEST($C$4:$D$23,$B$4:$B$23,AC15)</f>
        <v>#NAME?</v>
      </c>
      <c r="AF15" t="s">
        <v>41</v>
      </c>
      <c r="AG15">
        <f>AG16-AG14</f>
        <v>17</v>
      </c>
      <c r="AH15" t="e">
        <f ca="1">AH16-AH14</f>
        <v>#NAME?</v>
      </c>
      <c r="AI15" t="e">
        <f ca="1">AH15/AG15</f>
        <v>#NAME?</v>
      </c>
    </row>
    <row r="16" spans="1:38" x14ac:dyDescent="0.35">
      <c r="A16" s="12">
        <f t="shared" si="3"/>
        <v>2007</v>
      </c>
      <c r="B16" s="13">
        <v>162.4</v>
      </c>
      <c r="C16" s="13">
        <v>1218.3</v>
      </c>
      <c r="D16" s="14">
        <v>0.36</v>
      </c>
      <c r="F16">
        <v>196.38138806685936</v>
      </c>
      <c r="G16">
        <f t="shared" si="1"/>
        <v>-33.981388066859353</v>
      </c>
      <c r="I16">
        <f t="shared" si="2"/>
        <v>-33.981388066859353</v>
      </c>
      <c r="J16">
        <f t="shared" si="4"/>
        <v>-0.2530511676687297</v>
      </c>
      <c r="K16">
        <f t="shared" si="5"/>
        <v>20.175377261296319</v>
      </c>
      <c r="L16">
        <f t="shared" si="6"/>
        <v>11.764672780282439</v>
      </c>
      <c r="M16">
        <f t="shared" si="7"/>
        <v>-1.5261936429262448</v>
      </c>
      <c r="N16" s="16">
        <f t="shared" si="0"/>
        <v>1218.3</v>
      </c>
      <c r="O16" s="17">
        <f t="shared" si="0"/>
        <v>0.36</v>
      </c>
      <c r="P16" s="18"/>
      <c r="Q16" s="29" t="s">
        <v>42</v>
      </c>
      <c r="R16" s="15">
        <f>R10-1</f>
        <v>19</v>
      </c>
      <c r="S16" s="15">
        <f>DEVSQ(I4:I23)</f>
        <v>5043.8991509983143</v>
      </c>
      <c r="T16" s="15"/>
      <c r="U16" s="15"/>
      <c r="V16" s="15"/>
      <c r="W16" s="15"/>
      <c r="AC16" s="12">
        <f>AC15-1</f>
        <v>4</v>
      </c>
      <c r="AD16" t="e">
        <f ca="1">BGTEST($C$4:$D$23,$B$4:$B$23,AC16)</f>
        <v>#NAME?</v>
      </c>
      <c r="AF16" s="15" t="s">
        <v>42</v>
      </c>
      <c r="AG16" s="15">
        <f>AG10-1</f>
        <v>19</v>
      </c>
      <c r="AH16" s="15">
        <f>DEVSQ(B4:B23)</f>
        <v>31060.649499999996</v>
      </c>
      <c r="AI16" s="15"/>
      <c r="AJ16" s="15"/>
      <c r="AK16" s="15"/>
      <c r="AL16" s="15"/>
    </row>
    <row r="17" spans="1:39" ht="15" thickBot="1" x14ac:dyDescent="0.4">
      <c r="A17" s="12">
        <f t="shared" si="3"/>
        <v>2008</v>
      </c>
      <c r="B17" s="13">
        <v>194.8</v>
      </c>
      <c r="C17" s="13">
        <v>1288.5</v>
      </c>
      <c r="D17" s="14">
        <v>2.4</v>
      </c>
      <c r="F17">
        <v>205.78537133288356</v>
      </c>
      <c r="G17">
        <f t="shared" si="1"/>
        <v>-10.985371332883545</v>
      </c>
      <c r="I17">
        <f t="shared" si="2"/>
        <v>-10.985371332883545</v>
      </c>
      <c r="J17">
        <f t="shared" si="4"/>
        <v>-33.981388066859353</v>
      </c>
      <c r="K17">
        <f t="shared" si="5"/>
        <v>-0.2530511676687297</v>
      </c>
      <c r="L17">
        <f t="shared" si="6"/>
        <v>20.175377261296319</v>
      </c>
      <c r="M17">
        <f t="shared" si="7"/>
        <v>11.764672780282439</v>
      </c>
      <c r="N17" s="16">
        <f t="shared" si="0"/>
        <v>1288.5</v>
      </c>
      <c r="O17" s="17">
        <f t="shared" si="0"/>
        <v>2.4</v>
      </c>
      <c r="P17" s="18"/>
      <c r="Q17" s="11"/>
      <c r="AC17" s="12">
        <f t="shared" ref="AC17:AC19" si="8">AC16-1</f>
        <v>3</v>
      </c>
      <c r="AD17" t="e">
        <f ca="1">BGTEST($C$4:$D$23,$B$4:$B$23,AC17)</f>
        <v>#NAME?</v>
      </c>
    </row>
    <row r="18" spans="1:39" ht="15" thickTop="1" x14ac:dyDescent="0.35">
      <c r="A18" s="12">
        <f t="shared" si="3"/>
        <v>2009</v>
      </c>
      <c r="B18" s="13">
        <v>221.1</v>
      </c>
      <c r="C18" s="13">
        <v>1359.6</v>
      </c>
      <c r="D18" s="14">
        <v>1.79</v>
      </c>
      <c r="F18">
        <v>218.99930489830157</v>
      </c>
      <c r="G18">
        <f t="shared" si="1"/>
        <v>2.1006951016984203</v>
      </c>
      <c r="I18">
        <f t="shared" si="2"/>
        <v>2.1006951016984203</v>
      </c>
      <c r="J18">
        <f t="shared" si="4"/>
        <v>-10.985371332883545</v>
      </c>
      <c r="K18">
        <f t="shared" si="5"/>
        <v>-33.981388066859353</v>
      </c>
      <c r="L18">
        <f t="shared" si="6"/>
        <v>-0.2530511676687297</v>
      </c>
      <c r="M18">
        <f t="shared" si="7"/>
        <v>20.175377261296319</v>
      </c>
      <c r="N18" s="16">
        <f t="shared" si="0"/>
        <v>1359.6</v>
      </c>
      <c r="O18" s="17">
        <f t="shared" si="0"/>
        <v>1.79</v>
      </c>
      <c r="P18" s="18"/>
      <c r="Q18" s="30"/>
      <c r="R18" s="31" t="s">
        <v>43</v>
      </c>
      <c r="S18" s="31" t="s">
        <v>44</v>
      </c>
      <c r="T18" s="31" t="s">
        <v>45</v>
      </c>
      <c r="U18" s="31" t="s">
        <v>28</v>
      </c>
      <c r="V18" s="31" t="s">
        <v>46</v>
      </c>
      <c r="W18" s="31" t="s">
        <v>47</v>
      </c>
      <c r="X18" s="31" t="s">
        <v>48</v>
      </c>
      <c r="Y18" s="33"/>
      <c r="Z18" s="33"/>
      <c r="AA18" s="33"/>
      <c r="AC18" s="12">
        <f t="shared" si="8"/>
        <v>2</v>
      </c>
      <c r="AD18" t="e">
        <f ca="1">BGTEST($C$4:$D$23,$B$4:$B$23,AC18)</f>
        <v>#NAME?</v>
      </c>
      <c r="AF18" s="31"/>
      <c r="AG18" s="31" t="s">
        <v>43</v>
      </c>
      <c r="AH18" s="31" t="s">
        <v>44</v>
      </c>
      <c r="AI18" s="31" t="s">
        <v>45</v>
      </c>
      <c r="AJ18" s="31" t="s">
        <v>28</v>
      </c>
      <c r="AK18" s="31" t="s">
        <v>46</v>
      </c>
      <c r="AL18" s="31" t="s">
        <v>47</v>
      </c>
      <c r="AM18" s="31" t="s">
        <v>48</v>
      </c>
    </row>
    <row r="19" spans="1:39" x14ac:dyDescent="0.35">
      <c r="A19" s="12">
        <f t="shared" si="3"/>
        <v>2010</v>
      </c>
      <c r="B19" s="13">
        <v>257.39999999999998</v>
      </c>
      <c r="C19" s="13">
        <v>1428</v>
      </c>
      <c r="D19" s="14">
        <v>2.27</v>
      </c>
      <c r="F19">
        <v>230.24068794397411</v>
      </c>
      <c r="G19">
        <f t="shared" si="1"/>
        <v>27.159312056025868</v>
      </c>
      <c r="I19">
        <f t="shared" si="2"/>
        <v>27.159312056025868</v>
      </c>
      <c r="J19">
        <f t="shared" si="4"/>
        <v>2.1006951016984203</v>
      </c>
      <c r="K19">
        <f t="shared" si="5"/>
        <v>-10.985371332883545</v>
      </c>
      <c r="L19">
        <f t="shared" si="6"/>
        <v>-33.981388066859353</v>
      </c>
      <c r="M19">
        <f t="shared" si="7"/>
        <v>-0.2530511676687297</v>
      </c>
      <c r="N19" s="16">
        <f t="shared" si="0"/>
        <v>1428</v>
      </c>
      <c r="O19" s="17">
        <f t="shared" si="0"/>
        <v>2.27</v>
      </c>
      <c r="P19" s="18"/>
      <c r="Q19" s="11" t="s">
        <v>49</v>
      </c>
      <c r="R19" t="e">
        <f t="array" aca="1" ref="R19:S25" ca="1">RegCoeff(J4:O23,I4:I23)</f>
        <v>#NAME?</v>
      </c>
      <c r="S19" t="e">
        <f ca="1"/>
        <v>#NAME?</v>
      </c>
      <c r="T19" t="e">
        <f ca="1">R19/S19</f>
        <v>#NAME?</v>
      </c>
      <c r="U19" t="e">
        <f ca="1">TDIST(ABS(T19),$R$15,2)</f>
        <v>#NAME?</v>
      </c>
      <c r="V19" t="e">
        <f ca="1">R19-TINV(V$12,$R$15)*S19</f>
        <v>#NAME?</v>
      </c>
      <c r="W19" t="e">
        <f ca="1">R19+TINV(V$12,$R$15)*S19</f>
        <v>#NAME?</v>
      </c>
      <c r="AC19" s="34">
        <f t="shared" si="8"/>
        <v>1</v>
      </c>
      <c r="AD19" s="15" t="e">
        <f ca="1">BGTEST($C$4:$D$23,$B$4:$B$23,AC19)</f>
        <v>#NAME?</v>
      </c>
      <c r="AF19" t="s">
        <v>49</v>
      </c>
      <c r="AG19" t="e">
        <f t="array" aca="1" ref="AG19:AH21" ca="1">RegCoeff(C4:D23,B4:B23)</f>
        <v>#NAME?</v>
      </c>
      <c r="AH19" t="e">
        <f ca="1"/>
        <v>#NAME?</v>
      </c>
      <c r="AI19" t="e">
        <f ca="1">AG19/AH19</f>
        <v>#NAME?</v>
      </c>
      <c r="AJ19" t="e">
        <f ca="1">TDIST(ABS(AI19),$AG$15,2)</f>
        <v>#NAME?</v>
      </c>
      <c r="AK19" t="e">
        <f ca="1">AG19-TINV(AK$12,$AG$15)*AH19</f>
        <v>#NAME?</v>
      </c>
      <c r="AL19" t="e">
        <f ca="1">AG19+TINV(AK$12,$AG$15)*AH19</f>
        <v>#NAME?</v>
      </c>
    </row>
    <row r="20" spans="1:39" x14ac:dyDescent="0.35">
      <c r="A20" s="12">
        <f t="shared" si="3"/>
        <v>2011</v>
      </c>
      <c r="B20" s="13">
        <v>258.5</v>
      </c>
      <c r="C20" s="13">
        <v>1469.8</v>
      </c>
      <c r="D20" s="14">
        <v>3.73</v>
      </c>
      <c r="F20">
        <v>235.50203760933928</v>
      </c>
      <c r="G20">
        <f t="shared" si="1"/>
        <v>22.997962390660717</v>
      </c>
      <c r="I20">
        <f t="shared" si="2"/>
        <v>22.997962390660717</v>
      </c>
      <c r="J20">
        <f t="shared" si="4"/>
        <v>27.159312056025868</v>
      </c>
      <c r="K20">
        <f t="shared" si="5"/>
        <v>2.1006951016984203</v>
      </c>
      <c r="L20">
        <f t="shared" si="6"/>
        <v>-10.985371332883545</v>
      </c>
      <c r="M20">
        <f t="shared" si="7"/>
        <v>-33.981388066859353</v>
      </c>
      <c r="N20" s="16">
        <f t="shared" si="0"/>
        <v>1469.8</v>
      </c>
      <c r="O20" s="17">
        <f t="shared" si="0"/>
        <v>3.73</v>
      </c>
      <c r="P20" s="18"/>
      <c r="Q20" s="11" t="str">
        <f t="array" ref="Q20:Q25">TRANSPOSE(J3:O3)</f>
        <v>εi-1</v>
      </c>
      <c r="R20" t="e">
        <f ca="1"/>
        <v>#NAME?</v>
      </c>
      <c r="S20" t="e">
        <f ca="1"/>
        <v>#NAME?</v>
      </c>
      <c r="T20" t="e">
        <f t="shared" ref="T20:T25" ca="1" si="9">R20/S20</f>
        <v>#NAME?</v>
      </c>
      <c r="U20" t="e">
        <f t="shared" ref="U20:U25" ca="1" si="10">TDIST(ABS(T20),$R$15,2)</f>
        <v>#NAME?</v>
      </c>
      <c r="V20" t="e">
        <f t="shared" ref="V20:V25" ca="1" si="11">R20-TINV(V$12,$R$15)*S20</f>
        <v>#NAME?</v>
      </c>
      <c r="W20" t="e">
        <f t="shared" ref="W20:W25" ca="1" si="12">R20+TINV(V$12,$R$15)*S20</f>
        <v>#NAME?</v>
      </c>
      <c r="X20" t="e">
        <f ca="1">VIF(J4:O23,1)</f>
        <v>#NAME?</v>
      </c>
      <c r="AF20" t="str">
        <f t="array" ref="AF20:AF21">TRANSPOSE(C3:D3)</f>
        <v>GNP</v>
      </c>
      <c r="AG20" t="e">
        <f ca="1"/>
        <v>#NAME?</v>
      </c>
      <c r="AH20" t="e">
        <f ca="1"/>
        <v>#NAME?</v>
      </c>
      <c r="AI20" t="e">
        <f t="shared" ref="AI20:AI21" ca="1" si="13">AG20/AH20</f>
        <v>#NAME?</v>
      </c>
      <c r="AJ20" t="e">
        <f ca="1">TDIST(ABS(AI20),$AG$15,2)</f>
        <v>#NAME?</v>
      </c>
      <c r="AK20" t="e">
        <f ca="1">AG20-TINV(AK$12,$AG$15)*AH20</f>
        <v>#NAME?</v>
      </c>
      <c r="AL20" t="e">
        <f ca="1">AG20+TINV(AK$12,$AG$15)*AH20</f>
        <v>#NAME?</v>
      </c>
      <c r="AM20" t="e">
        <f ca="1">VIF(C4:D23,1)</f>
        <v>#NAME?</v>
      </c>
    </row>
    <row r="21" spans="1:39" x14ac:dyDescent="0.35">
      <c r="A21" s="12">
        <f t="shared" si="3"/>
        <v>2012</v>
      </c>
      <c r="B21" s="13">
        <v>226.1</v>
      </c>
      <c r="C21" s="13">
        <v>1465.8</v>
      </c>
      <c r="D21" s="14">
        <v>4.7300000000000004</v>
      </c>
      <c r="F21">
        <v>233.42733360147764</v>
      </c>
      <c r="G21">
        <f t="shared" si="1"/>
        <v>-7.3273336014776476</v>
      </c>
      <c r="I21">
        <f t="shared" si="2"/>
        <v>-7.3273336014776476</v>
      </c>
      <c r="J21">
        <f t="shared" si="4"/>
        <v>22.997962390660717</v>
      </c>
      <c r="K21">
        <f t="shared" si="5"/>
        <v>27.159312056025868</v>
      </c>
      <c r="L21">
        <f t="shared" si="6"/>
        <v>2.1006951016984203</v>
      </c>
      <c r="M21">
        <f t="shared" si="7"/>
        <v>-10.985371332883545</v>
      </c>
      <c r="N21" s="16">
        <f t="shared" si="0"/>
        <v>1465.8</v>
      </c>
      <c r="O21" s="17">
        <f t="shared" si="0"/>
        <v>4.7300000000000004</v>
      </c>
      <c r="P21" s="18"/>
      <c r="Q21" s="11" t="str">
        <v>εi-2</v>
      </c>
      <c r="R21" t="e">
        <f ca="1"/>
        <v>#NAME?</v>
      </c>
      <c r="S21" t="e">
        <f ca="1"/>
        <v>#NAME?</v>
      </c>
      <c r="T21" t="e">
        <f t="shared" ca="1" si="9"/>
        <v>#NAME?</v>
      </c>
      <c r="U21" t="e">
        <f t="shared" ca="1" si="10"/>
        <v>#NAME?</v>
      </c>
      <c r="V21" t="e">
        <f t="shared" ca="1" si="11"/>
        <v>#NAME?</v>
      </c>
      <c r="W21" t="e">
        <f t="shared" ca="1" si="12"/>
        <v>#NAME?</v>
      </c>
      <c r="X21" t="e">
        <f ca="1">VIF(J4:O23,2)</f>
        <v>#NAME?</v>
      </c>
      <c r="AC21" t="s">
        <v>50</v>
      </c>
      <c r="AF21" s="15" t="str">
        <v>Interest</v>
      </c>
      <c r="AG21" s="15" t="e">
        <f ca="1"/>
        <v>#NAME?</v>
      </c>
      <c r="AH21" s="15" t="e">
        <f ca="1"/>
        <v>#NAME?</v>
      </c>
      <c r="AI21" s="15" t="e">
        <f t="shared" ca="1" si="13"/>
        <v>#NAME?</v>
      </c>
      <c r="AJ21" s="15" t="e">
        <f ca="1">TDIST(ABS(AI21),$AG$15,2)</f>
        <v>#NAME?</v>
      </c>
      <c r="AK21" s="15" t="e">
        <f ca="1">AG21-TINV(AK$12,$AG$15)*AH21</f>
        <v>#NAME?</v>
      </c>
      <c r="AL21" s="15" t="e">
        <f ca="1">AG21+TINV(AK$12,$AG$15)*AH21</f>
        <v>#NAME?</v>
      </c>
      <c r="AM21" s="15" t="e">
        <f ca="1">VIF(C4:D23,2)</f>
        <v>#NAME?</v>
      </c>
    </row>
    <row r="22" spans="1:39" x14ac:dyDescent="0.35">
      <c r="A22" s="12">
        <f t="shared" si="3"/>
        <v>2013</v>
      </c>
      <c r="B22" s="13">
        <v>242.1</v>
      </c>
      <c r="C22" s="13">
        <v>1502</v>
      </c>
      <c r="D22" s="14">
        <v>4.1099999999999994</v>
      </c>
      <c r="F22">
        <v>240.58167860583032</v>
      </c>
      <c r="G22">
        <f t="shared" si="1"/>
        <v>1.5183213941696749</v>
      </c>
      <c r="I22">
        <f t="shared" si="2"/>
        <v>1.5183213941696749</v>
      </c>
      <c r="J22">
        <f t="shared" si="4"/>
        <v>-7.3273336014776476</v>
      </c>
      <c r="K22">
        <f t="shared" si="5"/>
        <v>22.997962390660717</v>
      </c>
      <c r="L22">
        <f t="shared" si="6"/>
        <v>27.159312056025868</v>
      </c>
      <c r="M22">
        <f t="shared" si="7"/>
        <v>2.1006951016984203</v>
      </c>
      <c r="N22" s="16">
        <f t="shared" si="0"/>
        <v>1502</v>
      </c>
      <c r="O22" s="17">
        <f t="shared" si="0"/>
        <v>4.1099999999999994</v>
      </c>
      <c r="P22" s="18"/>
      <c r="Q22" s="11" t="str">
        <v>εi-3</v>
      </c>
      <c r="R22" t="e">
        <f ca="1"/>
        <v>#NAME?</v>
      </c>
      <c r="S22" t="e">
        <f ca="1"/>
        <v>#NAME?</v>
      </c>
      <c r="T22" t="e">
        <f t="shared" ca="1" si="9"/>
        <v>#NAME?</v>
      </c>
      <c r="U22" t="e">
        <f t="shared" ca="1" si="10"/>
        <v>#NAME?</v>
      </c>
      <c r="V22" t="e">
        <f t="shared" ca="1" si="11"/>
        <v>#NAME?</v>
      </c>
      <c r="W22" t="e">
        <f t="shared" ca="1" si="12"/>
        <v>#NAME?</v>
      </c>
      <c r="X22" t="e">
        <f ca="1">VIF(J4:O23,3)</f>
        <v>#NAME?</v>
      </c>
    </row>
    <row r="23" spans="1:39" x14ac:dyDescent="0.35">
      <c r="A23" s="34">
        <f t="shared" si="3"/>
        <v>2014</v>
      </c>
      <c r="B23" s="36">
        <v>200.4</v>
      </c>
      <c r="C23" s="36">
        <v>1475.5</v>
      </c>
      <c r="D23" s="37">
        <v>5.1099999999999994</v>
      </c>
      <c r="F23" s="15">
        <v>234.59147514102128</v>
      </c>
      <c r="G23" s="15">
        <f t="shared" si="1"/>
        <v>-34.191475141021272</v>
      </c>
      <c r="I23" s="15">
        <f t="shared" si="2"/>
        <v>-34.191475141021272</v>
      </c>
      <c r="J23" s="15">
        <f t="shared" si="4"/>
        <v>1.5183213941696749</v>
      </c>
      <c r="K23" s="15">
        <f t="shared" si="5"/>
        <v>-7.3273336014776476</v>
      </c>
      <c r="L23" s="15">
        <f t="shared" si="6"/>
        <v>22.997962390660717</v>
      </c>
      <c r="M23" s="15">
        <f t="shared" si="7"/>
        <v>27.159312056025868</v>
      </c>
      <c r="N23" s="38">
        <f t="shared" si="0"/>
        <v>1475.5</v>
      </c>
      <c r="O23" s="39">
        <f t="shared" si="0"/>
        <v>5.1099999999999994</v>
      </c>
      <c r="P23" s="18"/>
      <c r="Q23" s="11" t="str">
        <v>εi-4</v>
      </c>
      <c r="R23" t="e">
        <f ca="1"/>
        <v>#NAME?</v>
      </c>
      <c r="S23" t="e">
        <f ca="1"/>
        <v>#NAME?</v>
      </c>
      <c r="T23" t="e">
        <f t="shared" ca="1" si="9"/>
        <v>#NAME?</v>
      </c>
      <c r="U23" t="e">
        <f t="shared" ca="1" si="10"/>
        <v>#NAME?</v>
      </c>
      <c r="V23" t="e">
        <f t="shared" ca="1" si="11"/>
        <v>#NAME?</v>
      </c>
      <c r="W23" t="e">
        <f t="shared" ca="1" si="12"/>
        <v>#NAME?</v>
      </c>
      <c r="X23" t="e">
        <f ca="1">VIF(J4:O23,4)</f>
        <v>#NAME?</v>
      </c>
      <c r="AC23" s="32" t="s">
        <v>21</v>
      </c>
      <c r="AD23" s="32" t="s">
        <v>28</v>
      </c>
    </row>
    <row r="24" spans="1:39" x14ac:dyDescent="0.35">
      <c r="Q24" s="4" t="str">
        <v>GNP</v>
      </c>
      <c r="R24" t="e">
        <f ca="1"/>
        <v>#NAME?</v>
      </c>
      <c r="S24" t="e">
        <f ca="1"/>
        <v>#NAME?</v>
      </c>
      <c r="T24" t="e">
        <f t="shared" ca="1" si="9"/>
        <v>#NAME?</v>
      </c>
      <c r="U24" t="e">
        <f t="shared" ca="1" si="10"/>
        <v>#NAME?</v>
      </c>
      <c r="V24" t="e">
        <f t="shared" ca="1" si="11"/>
        <v>#NAME?</v>
      </c>
      <c r="W24" t="e">
        <f t="shared" ca="1" si="12"/>
        <v>#NAME?</v>
      </c>
      <c r="X24" t="e">
        <f ca="1">VIF(J4:O23,5)</f>
        <v>#NAME?</v>
      </c>
      <c r="AC24" s="12">
        <v>5</v>
      </c>
      <c r="AD24" t="e">
        <f ca="1">BGTEST($C$4:$D$23,$B$4:$B$23,AC24,FALSE)</f>
        <v>#NAME?</v>
      </c>
    </row>
    <row r="25" spans="1:39" x14ac:dyDescent="0.35">
      <c r="Q25" s="35" t="str">
        <v>Interest</v>
      </c>
      <c r="R25" s="15" t="e">
        <f ca="1"/>
        <v>#NAME?</v>
      </c>
      <c r="S25" s="15" t="e">
        <f ca="1"/>
        <v>#NAME?</v>
      </c>
      <c r="T25" s="15" t="e">
        <f t="shared" ca="1" si="9"/>
        <v>#NAME?</v>
      </c>
      <c r="U25" s="15" t="e">
        <f t="shared" ca="1" si="10"/>
        <v>#NAME?</v>
      </c>
      <c r="V25" s="15" t="e">
        <f t="shared" ca="1" si="11"/>
        <v>#NAME?</v>
      </c>
      <c r="W25" s="15" t="e">
        <f t="shared" ca="1" si="12"/>
        <v>#NAME?</v>
      </c>
      <c r="X25" s="15" t="e">
        <f ca="1">VIF(J4:O23,6)</f>
        <v>#NAME?</v>
      </c>
      <c r="AC25" s="12">
        <f>AC24-1</f>
        <v>4</v>
      </c>
      <c r="AD25" t="e">
        <f ca="1">BGTEST($C$4:$D$23,$B$4:$B$23,AC25,FALSE)</f>
        <v>#NAME?</v>
      </c>
    </row>
    <row r="26" spans="1:39" x14ac:dyDescent="0.35"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C26" s="12">
        <f t="shared" ref="AC26:AC28" si="14">AC25-1</f>
        <v>3</v>
      </c>
      <c r="AD26" t="e">
        <f ca="1">BGTEST($C$4:$D$23,$B$4:$B$23,AC26,FALSE)</f>
        <v>#NAME?</v>
      </c>
    </row>
    <row r="27" spans="1:39" x14ac:dyDescent="0.35"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C27" s="12">
        <f t="shared" si="14"/>
        <v>2</v>
      </c>
      <c r="AD27" t="e">
        <f ca="1">BGTEST($C$4:$D$23,$B$4:$B$23,AC27,FALSE)</f>
        <v>#NAME?</v>
      </c>
    </row>
    <row r="28" spans="1:39" x14ac:dyDescent="0.35"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C28" s="34">
        <f t="shared" si="14"/>
        <v>1</v>
      </c>
      <c r="AD28" s="15" t="e">
        <f ca="1">BGTEST($C$4:$D$23,$B$4:$B$23,AC28,FALSE)</f>
        <v>#NAME?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BG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2025-10-16T14:52:08Z</dcterms:created>
  <dcterms:modified xsi:type="dcterms:W3CDTF">2025-10-16T14:54:09Z</dcterms:modified>
</cp:coreProperties>
</file>