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5449E10-5794-4E68-B08E-8038904F90ED}" xr6:coauthVersionLast="47" xr6:coauthVersionMax="47" xr10:uidLastSave="{00000000-0000-0000-0000-000000000000}"/>
  <bookViews>
    <workbookView xWindow="-110" yWindow="-110" windowWidth="19420" windowHeight="10300" xr2:uid="{5884AAC5-7D1D-45A0-A45D-C999DCF50579}"/>
  </bookViews>
  <sheets>
    <sheet name="Title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 a="1"/>
  <c r="F15" i="2" s="1"/>
  <c r="F14" i="2" a="1"/>
  <c r="F14" i="2" s="1"/>
  <c r="F13" i="2" a="1"/>
  <c r="F13" i="2" s="1"/>
  <c r="F12" i="2" a="1"/>
  <c r="F12" i="2" s="1"/>
  <c r="F11" i="2" a="1"/>
  <c r="F11" i="2" s="1"/>
  <c r="F10" i="2" a="1"/>
  <c r="F10" i="2" s="1"/>
  <c r="D10" i="2" a="1"/>
  <c r="D10" i="2" s="1"/>
  <c r="F9" i="2" a="1"/>
  <c r="F9" i="2" s="1"/>
  <c r="D9" i="2" a="1"/>
  <c r="D9" i="2" s="1"/>
  <c r="F7" i="2" a="1"/>
  <c r="F7" i="2" s="1"/>
  <c r="F4" i="2" a="1"/>
  <c r="F4" i="2" s="1"/>
  <c r="D4" i="2"/>
  <c r="D7" i="2" s="1"/>
  <c r="F3" i="2" a="1"/>
  <c r="F3" i="2" s="1"/>
  <c r="D3" i="2"/>
  <c r="F2" i="2" a="1"/>
  <c r="F2" i="2" s="1"/>
  <c r="D2" i="2"/>
  <c r="D13" i="2" l="1"/>
  <c r="D12" i="2"/>
  <c r="D14" i="2" s="1"/>
  <c r="D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<sst xmlns="http://schemas.openxmlformats.org/spreadsheetml/2006/main" count="17" uniqueCount="15">
  <si>
    <t>Real Statistics Using Excel</t>
  </si>
  <si>
    <t>Updated</t>
  </si>
  <si>
    <t>Copyright © 2013 - 2025 Charles Zaiontz</t>
  </si>
  <si>
    <t>mean</t>
  </si>
  <si>
    <t>var</t>
  </si>
  <si>
    <t>skew</t>
  </si>
  <si>
    <t>β</t>
  </si>
  <si>
    <t>f(β)</t>
  </si>
  <si>
    <t>δ1</t>
  </si>
  <si>
    <t>δ2</t>
  </si>
  <si>
    <t>α</t>
  </si>
  <si>
    <t>γ</t>
  </si>
  <si>
    <t>data</t>
  </si>
  <si>
    <t>=WEIBULL_INV(RAND(),3,2)+1</t>
  </si>
  <si>
    <t>Method of Moments: 3 Parameter Weibull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</si>
</sst>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5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A9BE-F506-4043-821B-74A36A07FB67}">
  <sheetPr codeName="Sheet8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0</v>
      </c>
    </row>
    <row r="2" spans="1:13" x14ac:dyDescent="0.35">
      <c r="A2" t="s">
        <v>14</v>
      </c>
    </row>
    <row r="4" spans="1:13" x14ac:dyDescent="0.35">
      <c r="A4" t="s">
        <v>1</v>
      </c>
      <c r="B4" s="1">
        <v>45871</v>
      </c>
    </row>
    <row r="6" spans="1:13" x14ac:dyDescent="0.35">
      <c r="A6" s="2" t="s">
        <v>2</v>
      </c>
    </row>
    <row r="10" spans="1:13" ht="18.5" x14ac:dyDescent="0.45">
      <c r="M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5653-01A0-4EA7-8E95-1662A3E716F0}">
  <sheetPr codeName="Sheet1"/>
  <dimension ref="A1:F22"/>
  <sheetViews>
    <sheetView workbookViewId="0"/>
  </sheetViews>
  <sheetFormatPr defaultRowHeight="14.5" x14ac:dyDescent="0.35"/>
  <cols>
    <col min="2" max="2" width="4.54296875" customWidth="1"/>
    <col min="3" max="3" width="6.90625" customWidth="1"/>
    <col min="5" max="5" width="2.90625" customWidth="1"/>
    <col min="6" max="6" width="21.1796875" customWidth="1"/>
  </cols>
  <sheetData>
    <row r="1" spans="1:6" x14ac:dyDescent="0.35">
      <c r="A1">
        <v>2.9382677010094946</v>
      </c>
      <c r="C1" s="4"/>
    </row>
    <row r="2" spans="1:6" x14ac:dyDescent="0.35">
      <c r="A2">
        <v>2.8258283551248597</v>
      </c>
      <c r="C2" t="s">
        <v>3</v>
      </c>
      <c r="D2" s="5">
        <f>AVERAGE(A1:A20)</f>
        <v>2.7058921983057713</v>
      </c>
      <c r="F2" t="e" cm="1">
        <f t="array" aca="1" ref="F2" ca="1">FTEXT(D2)</f>
        <v>#NAME?</v>
      </c>
    </row>
    <row r="3" spans="1:6" x14ac:dyDescent="0.35">
      <c r="A3">
        <v>3.3235244175784726</v>
      </c>
      <c r="C3" t="s">
        <v>4</v>
      </c>
      <c r="D3" s="6">
        <f>_xlfn.VAR.S(A1:A20)</f>
        <v>0.3175790365651599</v>
      </c>
      <c r="F3" t="e" cm="1">
        <f t="array" aca="1" ref="F3" ca="1">FTEXT(D3)</f>
        <v>#NAME?</v>
      </c>
    </row>
    <row r="4" spans="1:6" x14ac:dyDescent="0.35">
      <c r="A4">
        <v>3.0213852443934801</v>
      </c>
      <c r="C4" t="s">
        <v>5</v>
      </c>
      <c r="D4" s="7">
        <f>SKEW(A1:A20)</f>
        <v>-1.7105941716538037E-2</v>
      </c>
      <c r="F4" t="e" cm="1">
        <f t="array" aca="1" ref="F4" ca="1">FTEXT(D4)</f>
        <v>#NAME?</v>
      </c>
    </row>
    <row r="5" spans="1:6" x14ac:dyDescent="0.35">
      <c r="A5">
        <v>2.1086016683120343</v>
      </c>
    </row>
    <row r="6" spans="1:6" x14ac:dyDescent="0.35">
      <c r="A6">
        <v>3.1639685071118162</v>
      </c>
      <c r="C6" t="s">
        <v>6</v>
      </c>
      <c r="D6" s="5">
        <v>1</v>
      </c>
    </row>
    <row r="7" spans="1:6" x14ac:dyDescent="0.35">
      <c r="A7">
        <v>2.4573167299184333</v>
      </c>
      <c r="C7" t="s">
        <v>7</v>
      </c>
      <c r="D7" s="7">
        <f>(_xlfn.GAMMA(1+1/D6)^3-3*_xlfn.GAMMA(1+1/D6)*_xlfn.GAMMA(1+2/D6)+_xlfn.GAMMA(1+3/D6))/(_xlfn.GAMMA(1+2/D6)-_xlfn.GAMMA(1+1/D6)^2)^(3/2)-D$4</f>
        <v>1.017105941716538</v>
      </c>
      <c r="F7" t="e" cm="1">
        <f t="array" aca="1" ref="F7" ca="1">FTEXT(D7)</f>
        <v>#NAME?</v>
      </c>
    </row>
    <row r="8" spans="1:6" x14ac:dyDescent="0.35">
      <c r="A8">
        <v>2.1821118839276217</v>
      </c>
    </row>
    <row r="9" spans="1:6" x14ac:dyDescent="0.35">
      <c r="A9">
        <v>2.4669608210770031</v>
      </c>
      <c r="C9" t="s">
        <v>6</v>
      </c>
      <c r="D9" s="5" t="e" cm="1">
        <f t="array" aca="1" ref="D9" ca="1">NEWTON(D7,1)</f>
        <v>#NAME?</v>
      </c>
      <c r="F9" t="e" cm="1">
        <f t="array" aca="1" ref="F9" ca="1">FTEXT(D9)</f>
        <v>#NAME?</v>
      </c>
    </row>
    <row r="10" spans="1:6" x14ac:dyDescent="0.35">
      <c r="A10">
        <v>3.8266407879722117</v>
      </c>
      <c r="C10" t="s">
        <v>7</v>
      </c>
      <c r="D10" s="7" t="e" cm="1">
        <f t="array" aca="1" ref="D10" ca="1">EVALS(D7,D9)</f>
        <v>#NAME?</v>
      </c>
      <c r="F10" t="e" cm="1">
        <f t="array" aca="1" ref="F10" ca="1">FTEXT(D10)</f>
        <v>#NAME?</v>
      </c>
    </row>
    <row r="11" spans="1:6" x14ac:dyDescent="0.35">
      <c r="A11">
        <v>2.9128357994236884</v>
      </c>
      <c r="F11" t="e" cm="1">
        <f t="array" aca="1" ref="F11" ca="1">FTEXT(D11)</f>
        <v>#NAME?</v>
      </c>
    </row>
    <row r="12" spans="1:6" x14ac:dyDescent="0.35">
      <c r="A12">
        <v>2.2977456449055547</v>
      </c>
      <c r="C12" s="4" t="s">
        <v>8</v>
      </c>
      <c r="D12" s="5" t="e">
        <f ca="1">_xlfn.GAMMA(1+1/D9)</f>
        <v>#NAME?</v>
      </c>
      <c r="F12" t="e" cm="1">
        <f t="array" aca="1" ref="F12" ca="1">FTEXT(D12)</f>
        <v>#NAME?</v>
      </c>
    </row>
    <row r="13" spans="1:6" x14ac:dyDescent="0.35">
      <c r="A13">
        <v>3.2059522438037384</v>
      </c>
      <c r="C13" s="4" t="s">
        <v>9</v>
      </c>
      <c r="D13" s="6" t="e">
        <f ca="1">_xlfn.GAMMA(1+2/D9)</f>
        <v>#NAME?</v>
      </c>
      <c r="F13" t="e" cm="1">
        <f t="array" aca="1" ref="F13" ca="1">FTEXT(D13)</f>
        <v>#NAME?</v>
      </c>
    </row>
    <row r="14" spans="1:6" x14ac:dyDescent="0.35">
      <c r="A14">
        <v>1.6443685046918259</v>
      </c>
      <c r="C14" s="4" t="s">
        <v>10</v>
      </c>
      <c r="D14" s="6" t="e">
        <f ca="1">SQRT(D3/(D12+D13^2))</f>
        <v>#NAME?</v>
      </c>
      <c r="F14" t="e" cm="1">
        <f t="array" aca="1" ref="F14" ca="1">FTEXT(D14)</f>
        <v>#NAME?</v>
      </c>
    </row>
    <row r="15" spans="1:6" x14ac:dyDescent="0.35">
      <c r="A15">
        <v>1.9587824490774912</v>
      </c>
      <c r="C15" t="s">
        <v>11</v>
      </c>
      <c r="D15" s="7" t="e">
        <f ca="1">D2-D14*D12</f>
        <v>#NAME?</v>
      </c>
      <c r="F15" t="e" cm="1">
        <f t="array" aca="1" ref="F15" ca="1">FTEXT(D15)</f>
        <v>#NAME?</v>
      </c>
    </row>
    <row r="16" spans="1:6" x14ac:dyDescent="0.35">
      <c r="A16">
        <v>3.3739289678103876</v>
      </c>
    </row>
    <row r="17" spans="1:6" x14ac:dyDescent="0.35">
      <c r="A17">
        <v>2.9846432279856367</v>
      </c>
    </row>
    <row r="18" spans="1:6" x14ac:dyDescent="0.35">
      <c r="A18">
        <v>3.0159966093944686</v>
      </c>
    </row>
    <row r="19" spans="1:6" x14ac:dyDescent="0.35">
      <c r="A19">
        <v>2.230020494823493</v>
      </c>
    </row>
    <row r="20" spans="1:6" x14ac:dyDescent="0.35">
      <c r="A20">
        <v>2.1789639077737211</v>
      </c>
    </row>
    <row r="22" spans="1:6" x14ac:dyDescent="0.35">
      <c r="C22" t="s">
        <v>12</v>
      </c>
      <c r="F22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2025-08-02T17:04:39Z</dcterms:created>
  <dcterms:modified xsi:type="dcterms:W3CDTF">2025-08-02T17:08:59Z</dcterms:modified>
</cp:coreProperties>
</file>