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009E285C-7E35-4ECF-AF67-AC67811AD4D9}" xr6:coauthVersionLast="47" xr6:coauthVersionMax="47" xr10:uidLastSave="{3F178A14-6562-45EC-B8EF-3CAC81E4E06F}"/>
  <bookViews>
    <workbookView xWindow="-110" yWindow="-110" windowWidth="19420" windowHeight="10300" xr2:uid="{ADECFF76-4C35-4DE4-87A4-3CEE8ED69F3A}"/>
  </bookViews>
  <sheets>
    <sheet name="Title" sheetId="2" r:id="rId1"/>
    <sheet name="Fisher" sheetId="1" r:id="rId2"/>
  </sheet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E17" i="1"/>
  <c r="D17" i="1"/>
  <c r="E16" i="1"/>
  <c r="D16" i="1"/>
  <c r="E15" i="1"/>
  <c r="D15" i="1"/>
  <c r="J14" i="1" a="1"/>
  <c r="J14" i="1" s="1"/>
  <c r="G14" i="1" a="1"/>
  <c r="G14" i="1" s="1"/>
  <c r="E14" i="1"/>
  <c r="D14" i="1"/>
  <c r="E13" i="1"/>
  <c r="D13" i="1"/>
  <c r="J12" i="1"/>
  <c r="E12" i="1"/>
  <c r="D12" i="1"/>
  <c r="J11" i="1" a="1"/>
  <c r="J11" i="1" s="1"/>
  <c r="E11" i="1"/>
  <c r="D11" i="1"/>
  <c r="E10" i="1"/>
  <c r="D10" i="1"/>
  <c r="J9" i="1"/>
  <c r="E9" i="1"/>
  <c r="D9" i="1"/>
  <c r="J8" i="1"/>
  <c r="E8" i="1"/>
  <c r="D8" i="1"/>
  <c r="J7" i="1"/>
  <c r="E7" i="1"/>
  <c r="D7" i="1"/>
  <c r="J6" i="1"/>
  <c r="E6" i="1"/>
  <c r="D6" i="1"/>
  <c r="J5" i="1"/>
  <c r="E5" i="1"/>
  <c r="D5" i="1"/>
  <c r="E4" i="1"/>
  <c r="D4" i="1"/>
  <c r="J3" i="1"/>
  <c r="H7" i="1" l="1"/>
  <c r="H6" i="1"/>
  <c r="H3" i="1" l="1"/>
  <c r="H8" i="1" l="1"/>
  <c r="H5" i="1"/>
  <c r="H9" i="1" l="1"/>
  <c r="H11" i="1" s="1"/>
  <c r="H1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<sst xmlns="http://schemas.openxmlformats.org/spreadsheetml/2006/main" count="19" uniqueCount="19">
  <si>
    <t>Spearman's rank hypothesis testing</t>
  </si>
  <si>
    <t>Life Exp</t>
  </si>
  <si>
    <t>Cigarettes</t>
  </si>
  <si>
    <t>Rank Life</t>
  </si>
  <si>
    <t>Rank Cig</t>
  </si>
  <si>
    <t>r</t>
  </si>
  <si>
    <t>ρ</t>
  </si>
  <si>
    <t>fisher(r)</t>
  </si>
  <si>
    <r>
      <t>fisher(</t>
    </r>
    <r>
      <rPr>
        <sz val="11"/>
        <color theme="1"/>
        <rFont val="Aptos Narrow"/>
        <family val="2"/>
      </rPr>
      <t>ρ)</t>
    </r>
  </si>
  <si>
    <t>n</t>
  </si>
  <si>
    <r>
      <t>s</t>
    </r>
    <r>
      <rPr>
        <vertAlign val="subscript"/>
        <sz val="11"/>
        <color theme="1"/>
        <rFont val="Aptos Narrow"/>
        <family val="2"/>
        <scheme val="minor"/>
      </rPr>
      <t>r</t>
    </r>
  </si>
  <si>
    <t>z</t>
  </si>
  <si>
    <t>α</t>
  </si>
  <si>
    <t>p-value</t>
  </si>
  <si>
    <t>sig</t>
  </si>
  <si>
    <t>Real Statistics Using Excel</t>
  </si>
  <si>
    <t>Updated</t>
  </si>
  <si>
    <t>Copyright © 2013 - 2025 Charles Zaiontz</t>
  </si>
  <si>
    <t>Spearman’s Correlation Testing using a Fisher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</si>
</sst>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vertAlign val="sub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0" fillId="0" borderId="10" xfId="0" applyBorder="1" applyAlignment="1">
      <alignment horizontal="right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5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8A3A-769A-4A91-8062-955C8282023D}">
  <sheetPr codeName="Sheet1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15</v>
      </c>
    </row>
    <row r="2" spans="1:13" x14ac:dyDescent="0.35">
      <c r="A2" t="s">
        <v>18</v>
      </c>
    </row>
    <row r="4" spans="1:13" x14ac:dyDescent="0.35">
      <c r="A4" t="s">
        <v>16</v>
      </c>
      <c r="B4" s="19">
        <v>45869</v>
      </c>
    </row>
    <row r="6" spans="1:13" x14ac:dyDescent="0.35">
      <c r="A6" s="20" t="s">
        <v>17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5521-AE7A-4445-B8DA-85C71532DE14}">
  <sheetPr codeName="Sheet7"/>
  <dimension ref="B1:J18"/>
  <sheetViews>
    <sheetView workbookViewId="0">
      <selection activeCell="B1" sqref="B1"/>
    </sheetView>
  </sheetViews>
  <sheetFormatPr defaultRowHeight="14.5" x14ac:dyDescent="0.35"/>
  <cols>
    <col min="1" max="1" width="2.1796875" customWidth="1"/>
    <col min="2" max="3" width="9.81640625" customWidth="1"/>
    <col min="6" max="6" width="4.90625" customWidth="1"/>
    <col min="9" max="9" width="3.1796875" customWidth="1"/>
    <col min="10" max="10" width="33.81640625" customWidth="1"/>
  </cols>
  <sheetData>
    <row r="1" spans="2:10" x14ac:dyDescent="0.35">
      <c r="B1" s="1" t="s">
        <v>0</v>
      </c>
    </row>
    <row r="3" spans="2:10" x14ac:dyDescent="0.35">
      <c r="B3" s="2" t="s">
        <v>1</v>
      </c>
      <c r="C3" s="3" t="s">
        <v>2</v>
      </c>
      <c r="D3" s="2" t="s">
        <v>3</v>
      </c>
      <c r="E3" s="3" t="s">
        <v>4</v>
      </c>
      <c r="G3" t="s">
        <v>5</v>
      </c>
      <c r="H3" s="4" t="e">
        <f ca="1">CORREL(D4:D18,E4:E18)</f>
        <v>#NAME?</v>
      </c>
      <c r="J3" t="e">
        <f ca="1">FTEXT(H3)</f>
        <v>#NAME?</v>
      </c>
    </row>
    <row r="4" spans="2:10" x14ac:dyDescent="0.35">
      <c r="B4" s="5">
        <v>80</v>
      </c>
      <c r="C4" s="6">
        <v>5</v>
      </c>
      <c r="D4" s="5" t="e">
        <f ca="1">RANK_AVG(B4,B$4:B$18,1)</f>
        <v>#NAME?</v>
      </c>
      <c r="E4" s="7" t="e">
        <f ca="1">RANK_AVG(C4,C$4:C$18,1)</f>
        <v>#NAME?</v>
      </c>
      <c r="G4" s="8" t="s">
        <v>6</v>
      </c>
      <c r="H4" s="9">
        <v>-0.5</v>
      </c>
    </row>
    <row r="5" spans="2:10" x14ac:dyDescent="0.35">
      <c r="B5" s="10">
        <v>78</v>
      </c>
      <c r="C5" s="11">
        <v>23</v>
      </c>
      <c r="D5" s="10" t="e">
        <f ca="1">RANK_AVG(B5,B$4:B$18,1)</f>
        <v>#NAME?</v>
      </c>
      <c r="E5" s="12" t="e">
        <f ca="1">RANK_AVG(C5,C$4:C$18,1)</f>
        <v>#NAME?</v>
      </c>
      <c r="G5" t="s">
        <v>7</v>
      </c>
      <c r="H5" s="9" t="e">
        <f ca="1">FISHER(H3)</f>
        <v>#NAME?</v>
      </c>
      <c r="J5" t="e">
        <f ca="1">FTEXT(H5)</f>
        <v>#NAME?</v>
      </c>
    </row>
    <row r="6" spans="2:10" x14ac:dyDescent="0.35">
      <c r="B6" s="10">
        <v>60</v>
      </c>
      <c r="C6" s="11">
        <v>25</v>
      </c>
      <c r="D6" s="10" t="e">
        <f ca="1">RANK_AVG(B6,B$4:B$18,1)</f>
        <v>#NAME?</v>
      </c>
      <c r="E6" s="12" t="e">
        <f ca="1">RANK_AVG(C6,C$4:C$18,1)</f>
        <v>#NAME?</v>
      </c>
      <c r="G6" t="s">
        <v>8</v>
      </c>
      <c r="H6" s="9">
        <f>FISHER(H4)</f>
        <v>-0.54930614433405489</v>
      </c>
      <c r="J6" t="e">
        <f ca="1">FTEXT(H6)</f>
        <v>#NAME?</v>
      </c>
    </row>
    <row r="7" spans="2:10" x14ac:dyDescent="0.35">
      <c r="B7" s="10">
        <v>53</v>
      </c>
      <c r="C7" s="11">
        <v>48</v>
      </c>
      <c r="D7" s="10" t="e">
        <f ca="1">RANK_AVG(B7,B$4:B$18,1)</f>
        <v>#NAME?</v>
      </c>
      <c r="E7" s="12" t="e">
        <f ca="1">RANK_AVG(C7,C$4:C$18,1)</f>
        <v>#NAME?</v>
      </c>
      <c r="G7" t="s">
        <v>9</v>
      </c>
      <c r="H7" s="9">
        <f>COUNT(B4:B18)</f>
        <v>15</v>
      </c>
      <c r="J7" t="e">
        <f ca="1">FTEXT(H7)</f>
        <v>#NAME?</v>
      </c>
    </row>
    <row r="8" spans="2:10" ht="16.5" x14ac:dyDescent="0.45">
      <c r="B8" s="10">
        <v>85</v>
      </c>
      <c r="C8" s="11">
        <v>17</v>
      </c>
      <c r="D8" s="10" t="e">
        <f ca="1">RANK_AVG(B8,B$4:B$18,1)</f>
        <v>#NAME?</v>
      </c>
      <c r="E8" s="12" t="e">
        <f ca="1">RANK_AVG(C8,C$4:C$18,1)</f>
        <v>#NAME?</v>
      </c>
      <c r="G8" t="s">
        <v>10</v>
      </c>
      <c r="H8" s="9" t="e">
        <f ca="1">SQRT((1+H3^2/2)/(H7-3))</f>
        <v>#NAME?</v>
      </c>
      <c r="J8" t="e">
        <f ca="1">FTEXT(H8)</f>
        <v>#NAME?</v>
      </c>
    </row>
    <row r="9" spans="2:10" x14ac:dyDescent="0.35">
      <c r="B9" s="10">
        <v>84</v>
      </c>
      <c r="C9" s="11">
        <v>8</v>
      </c>
      <c r="D9" s="10" t="e">
        <f ca="1">RANK_AVG(B9,B$4:B$18,1)</f>
        <v>#NAME?</v>
      </c>
      <c r="E9" s="12" t="e">
        <f ca="1">RANK_AVG(C9,C$4:C$18,1)</f>
        <v>#NAME?</v>
      </c>
      <c r="G9" t="s">
        <v>11</v>
      </c>
      <c r="H9" s="9" t="e">
        <f ca="1">(H5-H6)/H8</f>
        <v>#NAME?</v>
      </c>
      <c r="J9" t="e">
        <f ca="1">FTEXT(H9)</f>
        <v>#NAME?</v>
      </c>
    </row>
    <row r="10" spans="2:10" x14ac:dyDescent="0.35">
      <c r="B10" s="10">
        <v>73</v>
      </c>
      <c r="C10" s="11">
        <v>4</v>
      </c>
      <c r="D10" s="10" t="e">
        <f ca="1">RANK_AVG(B10,B$4:B$18,1)</f>
        <v>#NAME?</v>
      </c>
      <c r="E10" s="12" t="e">
        <f ca="1">RANK_AVG(C10,C$4:C$18,1)</f>
        <v>#NAME?</v>
      </c>
      <c r="G10" t="s">
        <v>12</v>
      </c>
      <c r="H10" s="9">
        <v>0.05</v>
      </c>
    </row>
    <row r="11" spans="2:10" x14ac:dyDescent="0.35">
      <c r="B11" s="10">
        <v>79</v>
      </c>
      <c r="C11" s="11">
        <v>26</v>
      </c>
      <c r="D11" s="10" t="e">
        <f ca="1">RANK_AVG(B11,B$4:B$18,1)</f>
        <v>#NAME?</v>
      </c>
      <c r="E11" s="12" t="e">
        <f ca="1">RANK_AVG(C11,C$4:C$18,1)</f>
        <v>#NAME?</v>
      </c>
      <c r="G11" t="s">
        <v>13</v>
      </c>
      <c r="H11" s="9" t="e">
        <f ca="1">_xlfn.NORM.S.DIST(-ABS(H9),TRUE)</f>
        <v>#NAME?</v>
      </c>
      <c r="J11" s="13" t="e" cm="1">
        <f t="array" aca="1" ref="J11" ca="1">FTEXT(H11)</f>
        <v>#NAME?</v>
      </c>
    </row>
    <row r="12" spans="2:10" x14ac:dyDescent="0.35">
      <c r="B12" s="10">
        <v>81</v>
      </c>
      <c r="C12" s="11">
        <v>11</v>
      </c>
      <c r="D12" s="10" t="e">
        <f ca="1">RANK_AVG(B12,B$4:B$18,1)</f>
        <v>#NAME?</v>
      </c>
      <c r="E12" s="12" t="e">
        <f ca="1">RANK_AVG(C12,C$4:C$18,1)</f>
        <v>#NAME?</v>
      </c>
      <c r="G12" t="s">
        <v>14</v>
      </c>
      <c r="H12" s="14" t="e">
        <f ca="1">IF(H11&lt;H10,"yes","no")</f>
        <v>#NAME?</v>
      </c>
      <c r="J12" t="e">
        <f ca="1">FTEXT(H12)</f>
        <v>#NAME?</v>
      </c>
    </row>
    <row r="13" spans="2:10" x14ac:dyDescent="0.35">
      <c r="B13" s="10">
        <v>75</v>
      </c>
      <c r="C13" s="11">
        <v>19</v>
      </c>
      <c r="D13" s="10" t="e">
        <f ca="1">RANK_AVG(B13,B$4:B$18,1)</f>
        <v>#NAME?</v>
      </c>
      <c r="E13" s="12" t="e">
        <f ca="1">RANK_AVG(C13,C$4:C$18,1)</f>
        <v>#NAME?</v>
      </c>
    </row>
    <row r="14" spans="2:10" x14ac:dyDescent="0.35">
      <c r="B14" s="10">
        <v>68</v>
      </c>
      <c r="C14" s="11">
        <v>14</v>
      </c>
      <c r="D14" s="10" t="e">
        <f ca="1">RANK_AVG(B14,B$4:B$18,1)</f>
        <v>#NAME?</v>
      </c>
      <c r="E14" s="12" t="e">
        <f ca="1">RANK_AVG(C14,C$4:C$18,1)</f>
        <v>#NAME?</v>
      </c>
      <c r="G14" t="e" cm="1">
        <f t="array" aca="1" ref="G14" ca="1">SCorrelTest(B4:B18,C4:C18,-0.5,TRUE)</f>
        <v>#NAME?</v>
      </c>
      <c r="H14" s="4"/>
      <c r="J14" t="e" cm="1">
        <f t="array" aca="1" ref="J14" ca="1">FTEXT(G14)</f>
        <v>#NAME?</v>
      </c>
    </row>
    <row r="15" spans="2:10" x14ac:dyDescent="0.35">
      <c r="B15" s="10">
        <v>72</v>
      </c>
      <c r="C15" s="11">
        <v>35</v>
      </c>
      <c r="D15" s="10" t="e">
        <f ca="1">RANK_AVG(B15,B$4:B$18,1)</f>
        <v>#NAME?</v>
      </c>
      <c r="E15" s="12" t="e">
        <f ca="1">RANK_AVG(C15,C$4:C$18,1)</f>
        <v>#NAME?</v>
      </c>
      <c r="H15" s="9"/>
    </row>
    <row r="16" spans="2:10" x14ac:dyDescent="0.35">
      <c r="B16" s="10">
        <v>58</v>
      </c>
      <c r="C16" s="11">
        <v>29</v>
      </c>
      <c r="D16" s="10" t="e">
        <f ca="1">RANK_AVG(B16,B$4:B$18,1)</f>
        <v>#NAME?</v>
      </c>
      <c r="E16" s="12" t="e">
        <f ca="1">RANK_AVG(C16,C$4:C$18,1)</f>
        <v>#NAME?</v>
      </c>
      <c r="H16" s="9"/>
    </row>
    <row r="17" spans="2:8" x14ac:dyDescent="0.35">
      <c r="B17" s="10">
        <v>92</v>
      </c>
      <c r="C17" s="11">
        <v>4</v>
      </c>
      <c r="D17" s="10" t="e">
        <f ca="1">RANK_AVG(B17,B$4:B$18,1)</f>
        <v>#NAME?</v>
      </c>
      <c r="E17" s="12" t="e">
        <f ca="1">RANK_AVG(C17,C$4:C$18,1)</f>
        <v>#NAME?</v>
      </c>
      <c r="H17" s="9"/>
    </row>
    <row r="18" spans="2:8" x14ac:dyDescent="0.35">
      <c r="B18" s="16">
        <v>65</v>
      </c>
      <c r="C18" s="17">
        <v>23</v>
      </c>
      <c r="D18" s="16" t="e">
        <f ca="1">RANK_AVG(B18,B$4:B$18,1)</f>
        <v>#NAME?</v>
      </c>
      <c r="E18" s="18" t="e">
        <f ca="1">RANK_AVG(C18,C$4:C$18,1)</f>
        <v>#NAME?</v>
      </c>
      <c r="H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Fisher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2025-07-31T10:42:40Z</dcterms:created>
  <dcterms:modified xsi:type="dcterms:W3CDTF">2025-07-31T18:42:23Z</dcterms:modified>
</cp:coreProperties>
</file>