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EAF5B390-D034-4147-AB9C-339B0ED3CBA4}" xr6:coauthVersionLast="47" xr6:coauthVersionMax="47" xr10:uidLastSave="{00000000-0000-0000-0000-000000000000}"/>
  <bookViews>
    <workbookView xWindow="-110" yWindow="-110" windowWidth="19420" windowHeight="10300" xr2:uid="{5407A576-9060-4CAE-B440-966E2D1EDC9D}"/>
  </bookViews>
  <sheets>
    <sheet name="Title" sheetId="2" r:id="rId1"/>
    <sheet name="2 Corr" sheetId="1" r:id="rId2"/>
  </sheets>
  <externalReferences>
    <externalReference r:id="rId3"/>
  </externalReferences>
  <definedNames>
    <definedName name="DataRan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8" i="1"/>
  <c r="G7" i="1"/>
  <c r="G6" i="1"/>
  <c r="G5" i="1"/>
  <c r="S4" i="1" a="1"/>
  <c r="S4" i="1" s="1"/>
  <c r="J4" i="1" a="1"/>
  <c r="K7" i="1" s="1"/>
  <c r="G4" i="1"/>
  <c r="Q12" i="1"/>
  <c r="N12" i="1"/>
  <c r="E9" i="1"/>
  <c r="E7" i="1"/>
  <c r="E5" i="1"/>
  <c r="E4" i="1"/>
  <c r="E8" i="1" s="1"/>
  <c r="E10" i="1" s="1"/>
  <c r="E11" i="1" s="1"/>
  <c r="T4" i="1" l="1"/>
  <c r="S5" i="1"/>
  <c r="T5" i="1"/>
  <c r="S6" i="1"/>
  <c r="T6" i="1"/>
  <c r="S7" i="1"/>
  <c r="T7" i="1"/>
  <c r="K6" i="1"/>
  <c r="J4" i="1"/>
  <c r="K4" i="1"/>
  <c r="J5" i="1"/>
  <c r="K5" i="1"/>
  <c r="J6" i="1"/>
  <c r="J7" i="1"/>
</calcChain>
</file>

<file path=xl/sharedStrings.xml><?xml version="1.0" encoding="utf-8"?>
<sst xmlns="http://schemas.openxmlformats.org/spreadsheetml/2006/main" count="24" uniqueCount="22">
  <si>
    <t>Two sample hypothesis testing of correlation using Fisher transformation</t>
  </si>
  <si>
    <t>(independent samples)</t>
  </si>
  <si>
    <t>Real Statistics formula</t>
  </si>
  <si>
    <t>r1</t>
  </si>
  <si>
    <t>r1'</t>
  </si>
  <si>
    <t>r2</t>
  </si>
  <si>
    <t>r2'</t>
  </si>
  <si>
    <t>n1</t>
  </si>
  <si>
    <t>s</t>
  </si>
  <si>
    <t>n2</t>
  </si>
  <si>
    <t>z</t>
  </si>
  <si>
    <t>z-crit</t>
  </si>
  <si>
    <t>=NORM.S.INV(1-B10/2)</t>
  </si>
  <si>
    <t>α</t>
  </si>
  <si>
    <t>p-value</t>
  </si>
  <si>
    <t>=2*(1-NORM.S.DIST(E8,TRUE))</t>
  </si>
  <si>
    <t>sig</t>
  </si>
  <si>
    <t>corr</t>
  </si>
  <si>
    <t>Real Statistics Using Excel</t>
  </si>
  <si>
    <t>Updated</t>
  </si>
  <si>
    <t>Copyright © 2013 - 2025 Charles Zaiontz</t>
  </si>
  <si>
    <t>Two Sample Hypothesis Testing for Correlation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</si>
</sst>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0" xfId="0" applyFont="1" applyAlignment="1">
      <alignment horizontal="center"/>
    </xf>
    <xf numFmtId="0" fontId="0" fillId="0" borderId="0" xfId="0" quotePrefix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3" xfId="0" applyBorder="1" applyAlignment="1">
      <alignment horizontal="right"/>
    </xf>
    <xf numFmtId="15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Examples%20Correlation-Reliability%2015%20May%202021.xlsx" TargetMode="External"/><Relationship Id="rId1" Type="http://schemas.openxmlformats.org/officeDocument/2006/relationships/externalLinkPath" Target="/38f5cd2f1f925cfd/Documenti/A%20Real%20Statistics%202020/Examples/Real%20Statistics%20Examples%20Correlation-Reliability%2015%20May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Cov"/>
      <sheetName val="Corr"/>
      <sheetName val="Corr A"/>
      <sheetName val="Corr B"/>
      <sheetName val="Scatter"/>
      <sheetName val="Scatter 1"/>
      <sheetName val="Scatter 2"/>
      <sheetName val="Corr 0"/>
      <sheetName val="Corr 0a"/>
      <sheetName val="Corr 0b"/>
      <sheetName val="Corr 1"/>
      <sheetName val="Corr 1a"/>
      <sheetName val="Corr 2"/>
      <sheetName val="Corr 3"/>
      <sheetName val="Corr 3a"/>
      <sheetName val="Corr 3b"/>
      <sheetName val="Corr 4"/>
      <sheetName val="Corr 5"/>
      <sheetName val="Corr Power"/>
      <sheetName val="2 Corr"/>
      <sheetName val="2 Corr Dep 1"/>
      <sheetName val="2 Corr Dep 2"/>
      <sheetName val="2 Corr Dep 3"/>
      <sheetName val="Corr and T"/>
      <sheetName val="Corr and Chi-sq"/>
      <sheetName val="Biserial"/>
      <sheetName val="Spearman Rho 1"/>
      <sheetName val="Spearman Rho 1a"/>
      <sheetName val="Spearman Rho 2"/>
      <sheetName val="Spearman Rho 2a"/>
      <sheetName val="Spearman Rho 3"/>
      <sheetName val="Kendall's Tau"/>
      <sheetName val="Kendall Tau 1"/>
      <sheetName val="Kendall Tau 2"/>
      <sheetName val="Kendall Tau 3"/>
      <sheetName val="Box-Cox 1"/>
      <sheetName val="Box-Cox 2"/>
      <sheetName val="Box-Cox 3"/>
      <sheetName val="Polychoric 1"/>
      <sheetName val="Polychoric 2"/>
      <sheetName val="Polychoric 3"/>
      <sheetName val="Polychoric 4"/>
      <sheetName val="Polychoric 5"/>
      <sheetName val="OChisq"/>
      <sheetName val="OChiSq 1"/>
      <sheetName val="OChisq 2"/>
      <sheetName val="Pearson Table"/>
      <sheetName val="Sp Rho Table"/>
      <sheetName val="Ken Tau Table"/>
      <sheetName val="Split-half"/>
      <sheetName val="Split-half 1"/>
      <sheetName val="Split-half 2"/>
      <sheetName val="Split-half 3"/>
      <sheetName val="Split-half 4"/>
      <sheetName val="KRF20"/>
      <sheetName val="Cronbach"/>
      <sheetName val="Cronbach 1"/>
      <sheetName val="Cronbach 2"/>
      <sheetName val="Cronbach 3"/>
      <sheetName val="Cronbach 4"/>
      <sheetName val="Cronbach 5"/>
      <sheetName val="Kappa"/>
      <sheetName val=" Kappa A"/>
      <sheetName val="Kappa 0"/>
      <sheetName val="Kappa 1"/>
      <sheetName val="FKappa"/>
      <sheetName val="Kendall W"/>
      <sheetName val="Kendall W 1"/>
      <sheetName val="Krip cat"/>
      <sheetName val="Krip ser"/>
      <sheetName val="Krip ord"/>
      <sheetName val="Krip int"/>
      <sheetName val="Krip ratio"/>
      <sheetName val="K rating"/>
      <sheetName val="K summary"/>
      <sheetName val="Gwet cat"/>
      <sheetName val="Gwet int"/>
      <sheetName val="Gwet"/>
      <sheetName val="Bland"/>
      <sheetName val="Bland 1"/>
      <sheetName val="Lin"/>
      <sheetName val="Item"/>
      <sheetName val="Rasch A"/>
      <sheetName val="Rasch B"/>
      <sheetName val="Rasch C"/>
      <sheetName val="Rasch D"/>
      <sheetName val="Rasch E"/>
      <sheetName val="Rasch F"/>
      <sheetName val="Rasch G"/>
      <sheetName val="PROX"/>
      <sheetName val="UC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EFBA5-E7E2-46DF-918E-B87BB0CB8E0C}"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18</v>
      </c>
    </row>
    <row r="2" spans="1:2" x14ac:dyDescent="0.35">
      <c r="A2" t="s">
        <v>21</v>
      </c>
    </row>
    <row r="4" spans="1:2" x14ac:dyDescent="0.35">
      <c r="A4" t="s">
        <v>19</v>
      </c>
      <c r="B4" s="17">
        <v>45815</v>
      </c>
    </row>
    <row r="6" spans="1:2" x14ac:dyDescent="0.35">
      <c r="A6" s="18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83799-C263-4517-91A4-25104C644B62}">
  <sheetPr codeName="Sheet59"/>
  <dimension ref="A1:T12"/>
  <sheetViews>
    <sheetView workbookViewId="0"/>
  </sheetViews>
  <sheetFormatPr defaultRowHeight="14.5" x14ac:dyDescent="0.35"/>
  <cols>
    <col min="1" max="1" width="7.453125" customWidth="1"/>
    <col min="3" max="3" width="5.54296875" customWidth="1"/>
    <col min="4" max="4" width="8.26953125" customWidth="1"/>
    <col min="6" max="6" width="4.453125" customWidth="1"/>
    <col min="7" max="7" width="28" customWidth="1"/>
  </cols>
  <sheetData>
    <row r="1" spans="1:20" x14ac:dyDescent="0.35">
      <c r="A1" s="1" t="s">
        <v>0</v>
      </c>
    </row>
    <row r="2" spans="1:20" x14ac:dyDescent="0.35">
      <c r="A2" s="1" t="s">
        <v>1</v>
      </c>
      <c r="J2" t="s">
        <v>2</v>
      </c>
      <c r="S2" t="s">
        <v>2</v>
      </c>
    </row>
    <row r="4" spans="1:20" x14ac:dyDescent="0.35">
      <c r="A4" s="2" t="s">
        <v>3</v>
      </c>
      <c r="B4" s="3">
        <v>0.77</v>
      </c>
      <c r="D4" s="4" t="s">
        <v>4</v>
      </c>
      <c r="E4" s="3">
        <f>FISHER(B4)</f>
        <v>1.0203277583223398</v>
      </c>
      <c r="G4" t="e">
        <f ca="1">FTEXT(E4)</f>
        <v>#NAME?</v>
      </c>
      <c r="J4" t="e">
        <f t="array" aca="1" ref="J4:K7" ca="1">Correl2Test(0.77,40,0.68,30,0.05,TRUE)</f>
        <v>#NAME?</v>
      </c>
      <c r="K4" s="3" t="e">
        <f ca="1"/>
        <v>#NAME?</v>
      </c>
      <c r="M4" s="7">
        <v>34</v>
      </c>
      <c r="N4" s="8">
        <v>46</v>
      </c>
      <c r="P4" s="7">
        <v>14</v>
      </c>
      <c r="Q4" s="8">
        <v>23</v>
      </c>
      <c r="S4" t="e">
        <f t="array" aca="1" ref="S4:T7" ca="1">Correl2Test(M4:M10,N4:N10,P4:P10,Q4:Q10,0.05,TRUE)</f>
        <v>#NAME?</v>
      </c>
      <c r="T4" s="3" t="e">
        <f ca="1"/>
        <v>#NAME?</v>
      </c>
    </row>
    <row r="5" spans="1:20" x14ac:dyDescent="0.35">
      <c r="A5" s="2" t="s">
        <v>5</v>
      </c>
      <c r="B5" s="6">
        <v>0.68</v>
      </c>
      <c r="D5" s="4" t="s">
        <v>6</v>
      </c>
      <c r="E5" s="6">
        <f>FISHER(B5)</f>
        <v>0.82911403830176622</v>
      </c>
      <c r="G5" t="e">
        <f ca="1">FTEXT(E5)</f>
        <v>#NAME?</v>
      </c>
      <c r="J5" t="e">
        <f ca="1"/>
        <v>#NAME?</v>
      </c>
      <c r="K5" s="5" t="e">
        <f ca="1"/>
        <v>#NAME?</v>
      </c>
      <c r="M5" s="9">
        <v>56</v>
      </c>
      <c r="N5" s="10">
        <v>78</v>
      </c>
      <c r="P5" s="9">
        <v>45</v>
      </c>
      <c r="Q5" s="10">
        <v>98</v>
      </c>
      <c r="S5" t="e">
        <f ca="1"/>
        <v>#NAME?</v>
      </c>
      <c r="T5" s="5" t="e">
        <f ca="1"/>
        <v>#NAME?</v>
      </c>
    </row>
    <row r="6" spans="1:20" x14ac:dyDescent="0.35">
      <c r="A6" s="2"/>
      <c r="D6" s="4"/>
      <c r="G6" t="e">
        <f ca="1">FTEXT(E6)</f>
        <v>#NAME?</v>
      </c>
      <c r="J6" t="e">
        <f ca="1"/>
        <v>#NAME?</v>
      </c>
      <c r="K6" s="5" t="e">
        <f ca="1"/>
        <v>#NAME?</v>
      </c>
      <c r="M6" s="9">
        <v>23</v>
      </c>
      <c r="N6" s="10">
        <v>39</v>
      </c>
      <c r="P6" s="9">
        <v>12</v>
      </c>
      <c r="Q6" s="10">
        <v>21</v>
      </c>
      <c r="S6" t="e">
        <f ca="1"/>
        <v>#NAME?</v>
      </c>
      <c r="T6" s="5" t="e">
        <f ca="1"/>
        <v>#NAME?</v>
      </c>
    </row>
    <row r="7" spans="1:20" x14ac:dyDescent="0.35">
      <c r="A7" s="2" t="s">
        <v>7</v>
      </c>
      <c r="B7" s="3">
        <v>40</v>
      </c>
      <c r="D7" s="4" t="s">
        <v>8</v>
      </c>
      <c r="E7" s="3">
        <f>SQRT(1/(B7-3)+(1/(B8-3)))</f>
        <v>0.25310879886733306</v>
      </c>
      <c r="G7" t="e">
        <f ca="1">FTEXT(E7)</f>
        <v>#NAME?</v>
      </c>
      <c r="J7" t="e">
        <f ca="1"/>
        <v>#NAME?</v>
      </c>
      <c r="K7" s="6" t="e">
        <f ca="1"/>
        <v>#NAME?</v>
      </c>
      <c r="M7" s="9">
        <v>12</v>
      </c>
      <c r="N7" s="10">
        <v>9</v>
      </c>
      <c r="P7" s="9">
        <v>45</v>
      </c>
      <c r="Q7" s="10">
        <v>19</v>
      </c>
      <c r="S7" t="e">
        <f ca="1"/>
        <v>#NAME?</v>
      </c>
      <c r="T7" s="6" t="e">
        <f ca="1"/>
        <v>#NAME?</v>
      </c>
    </row>
    <row r="8" spans="1:20" x14ac:dyDescent="0.35">
      <c r="A8" s="11" t="s">
        <v>9</v>
      </c>
      <c r="B8" s="6">
        <v>30</v>
      </c>
      <c r="D8" t="s">
        <v>10</v>
      </c>
      <c r="E8" s="5">
        <f>(E4-E5)/E7</f>
        <v>0.75546058009938333</v>
      </c>
      <c r="G8" t="e">
        <f ca="1">FTEXT(E8)</f>
        <v>#NAME?</v>
      </c>
      <c r="M8" s="9">
        <v>30</v>
      </c>
      <c r="N8" s="10">
        <v>39</v>
      </c>
      <c r="P8" s="9">
        <v>23</v>
      </c>
      <c r="Q8" s="10">
        <v>31</v>
      </c>
    </row>
    <row r="9" spans="1:20" x14ac:dyDescent="0.35">
      <c r="D9" t="s">
        <v>11</v>
      </c>
      <c r="E9" s="5">
        <f>NORMSINV(1-B10/2)</f>
        <v>1.9599639845400536</v>
      </c>
      <c r="G9" s="12" t="s">
        <v>12</v>
      </c>
      <c r="M9" s="9">
        <v>45</v>
      </c>
      <c r="N9" s="10">
        <v>71</v>
      </c>
      <c r="P9" s="9">
        <v>15</v>
      </c>
      <c r="Q9" s="10">
        <v>20</v>
      </c>
    </row>
    <row r="10" spans="1:20" x14ac:dyDescent="0.35">
      <c r="A10" s="11" t="s">
        <v>13</v>
      </c>
      <c r="B10" s="13">
        <v>0.05</v>
      </c>
      <c r="D10" t="s">
        <v>14</v>
      </c>
      <c r="E10" s="5">
        <f>2*(1-NORMSDIST(E8))</f>
        <v>0.4499726761973537</v>
      </c>
      <c r="G10" s="12" t="s">
        <v>15</v>
      </c>
      <c r="M10" s="14">
        <v>29</v>
      </c>
      <c r="N10" s="15">
        <v>41</v>
      </c>
      <c r="P10" s="14">
        <v>33</v>
      </c>
      <c r="Q10" s="15">
        <v>66</v>
      </c>
    </row>
    <row r="11" spans="1:20" x14ac:dyDescent="0.35">
      <c r="D11" t="s">
        <v>16</v>
      </c>
      <c r="E11" s="16" t="str">
        <f>IF(E10&lt;B10,"yes","no")</f>
        <v>no</v>
      </c>
      <c r="G11" t="e">
        <f ca="1">FTEXT(E11)</f>
        <v>#NAME?</v>
      </c>
    </row>
    <row r="12" spans="1:20" x14ac:dyDescent="0.35">
      <c r="M12" t="s">
        <v>17</v>
      </c>
      <c r="N12" s="13">
        <f>CORREL(M4:M10,N4:N10)</f>
        <v>0.9752921131375446</v>
      </c>
      <c r="P12" t="s">
        <v>17</v>
      </c>
      <c r="Q12" s="13">
        <f>CORREL(P4:P10,Q4:Q10)</f>
        <v>0.6084891360690311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2 Corr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2025-06-07T09:48:12Z</dcterms:created>
  <dcterms:modified xsi:type="dcterms:W3CDTF">2025-06-07T09:51:06Z</dcterms:modified>
</cp:coreProperties>
</file>