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21" documentId="8_{341A693A-A4E4-4298-A179-B8C205D733AD}" xr6:coauthVersionLast="47" xr6:coauthVersionMax="47" xr10:uidLastSave="{FBA8262A-7E9C-4A56-88FC-3D4B607562F8}"/>
  <bookViews>
    <workbookView xWindow="-110" yWindow="-110" windowWidth="19420" windowHeight="10300" xr2:uid="{8FD9A47E-C1C4-4C31-A03A-0706D3A4C3FA}"/>
  </bookViews>
  <sheets>
    <sheet name="Title" sheetId="6" r:id="rId1"/>
    <sheet name="Power" sheetId="3" r:id="rId2"/>
    <sheet name="Size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1" i="4" l="1" a="1"/>
  <c r="D41" i="4" s="1"/>
  <c r="D40" i="4" a="1"/>
  <c r="D40" i="4" s="1"/>
  <c r="D39" i="4" a="1"/>
  <c r="D39" i="4" s="1"/>
  <c r="D35" i="4" a="1"/>
  <c r="D35" i="4" s="1"/>
  <c r="D34" i="4" a="1"/>
  <c r="D34" i="4" s="1"/>
  <c r="D33" i="4" a="1"/>
  <c r="D33" i="4" s="1"/>
  <c r="D29" i="4" a="1"/>
  <c r="D29" i="4" s="1"/>
  <c r="D28" i="4" a="1"/>
  <c r="D28" i="4" s="1"/>
  <c r="D27" i="4" a="1"/>
  <c r="D27" i="4" s="1"/>
  <c r="D23" i="4" a="1"/>
  <c r="D23" i="4" s="1"/>
  <c r="D22" i="4" a="1"/>
  <c r="D22" i="4" s="1"/>
  <c r="H21" i="4" a="1"/>
  <c r="H21" i="4" s="1"/>
  <c r="F21" i="4" a="1"/>
  <c r="F21" i="4" s="1"/>
  <c r="D21" i="4" a="1"/>
  <c r="D21" i="4" s="1"/>
  <c r="D20" i="4" a="1"/>
  <c r="D20" i="4" s="1"/>
  <c r="D19" i="4" a="1"/>
  <c r="D19" i="4" s="1"/>
  <c r="D18" i="4" a="1"/>
  <c r="D18" i="4" s="1"/>
  <c r="H15" i="4" a="1"/>
  <c r="H15" i="4" s="1"/>
  <c r="F15" i="4" a="1"/>
  <c r="F15" i="4" s="1"/>
  <c r="D15" i="4" a="1"/>
  <c r="D15" i="4" s="1"/>
  <c r="D14" i="4" a="1"/>
  <c r="D14" i="4" s="1"/>
  <c r="H11" i="4" a="1"/>
  <c r="H11" i="4" s="1"/>
  <c r="F11" i="4" a="1"/>
  <c r="F11" i="4" s="1"/>
  <c r="D11" i="4" a="1"/>
  <c r="D11" i="4" s="1"/>
  <c r="D10" i="4" a="1"/>
  <c r="D10" i="4" s="1"/>
  <c r="D9" i="4" a="1"/>
  <c r="D9" i="4" s="1"/>
  <c r="D8" i="4" a="1"/>
  <c r="D8" i="4" s="1"/>
  <c r="D7" i="4" a="1"/>
  <c r="D7" i="4" s="1"/>
  <c r="D16" i="3" a="1"/>
  <c r="D16" i="3" s="1"/>
  <c r="B16" i="3" a="1"/>
  <c r="B16" i="3" s="1"/>
  <c r="D15" i="3" a="1"/>
  <c r="D15" i="3" s="1"/>
  <c r="D14" i="3" a="1"/>
  <c r="D14" i="3" s="1"/>
  <c r="D13" i="3" a="1"/>
  <c r="D13" i="3" s="1"/>
  <c r="D12" i="3" a="1"/>
  <c r="D12" i="3" s="1"/>
  <c r="D11" i="3" a="1"/>
  <c r="D11" i="3" s="1"/>
  <c r="D10" i="3" a="1"/>
  <c r="D10" i="3" s="1"/>
  <c r="D9" i="3" a="1"/>
  <c r="D9" i="3" s="1"/>
  <c r="D8" i="3" a="1"/>
  <c r="D8" i="3" s="1"/>
  <c r="B20" i="4"/>
  <c r="B21" i="4" s="1"/>
  <c r="B15" i="4"/>
  <c r="B39" i="4"/>
  <c r="B41" i="4"/>
  <c r="B40" i="4"/>
  <c r="B33" i="4"/>
  <c r="B34" i="4" s="1"/>
  <c r="B35" i="4"/>
  <c r="B29" i="4"/>
  <c r="B27" i="4"/>
  <c r="B28" i="4"/>
  <c r="B22" i="4"/>
  <c r="B23" i="4" s="1"/>
  <c r="B19" i="4"/>
  <c r="B18" i="4"/>
  <c r="B14" i="4"/>
  <c r="B10" i="4"/>
  <c r="B9" i="4"/>
  <c r="B8" i="4"/>
  <c r="B7" i="4"/>
  <c r="B11" i="3"/>
  <c r="B10" i="3"/>
  <c r="B9" i="3"/>
  <c r="B8" i="3"/>
  <c r="B11" i="4" l="1"/>
  <c r="B12" i="3"/>
  <c r="B13" i="3" s="1"/>
  <c r="B14" i="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<sst xmlns="http://schemas.openxmlformats.org/spreadsheetml/2006/main" count="51" uniqueCount="20">
  <si>
    <t>n1</t>
  </si>
  <si>
    <t>n2</t>
  </si>
  <si>
    <t>r1</t>
  </si>
  <si>
    <t>r2</t>
  </si>
  <si>
    <t>alpha</t>
  </si>
  <si>
    <t>power</t>
  </si>
  <si>
    <t>z1</t>
  </si>
  <si>
    <t>z2</t>
  </si>
  <si>
    <t>s</t>
  </si>
  <si>
    <r>
      <t>z</t>
    </r>
    <r>
      <rPr>
        <sz val="11"/>
        <color theme="1"/>
        <rFont val="Aptos Narrow"/>
        <family val="2"/>
      </rPr>
      <t>α</t>
    </r>
  </si>
  <si>
    <r>
      <t>z</t>
    </r>
    <r>
      <rPr>
        <sz val="11"/>
        <color theme="1"/>
        <rFont val="Aptos Narrow"/>
        <family val="2"/>
      </rPr>
      <t>β</t>
    </r>
  </si>
  <si>
    <t>β</t>
  </si>
  <si>
    <t>1-β</t>
  </si>
  <si>
    <t>n</t>
  </si>
  <si>
    <t>h</t>
  </si>
  <si>
    <t>m</t>
  </si>
  <si>
    <t>Real Statistics Using Excel</t>
  </si>
  <si>
    <t>Updated</t>
  </si>
  <si>
    <t>Copyright © 2013 - 2025 Charles Zaiontz</t>
  </si>
  <si>
    <t>Power and Sample Size for Two-Sample Correlation Testing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</si>
</sst>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" xfId="0" applyBorder="1"/>
    <xf numFmtId="2" fontId="0" fillId="0" borderId="4" xfId="0" applyNumberFormat="1" applyBorder="1"/>
    <xf numFmtId="15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3B0D4-32F3-4BFA-A6A9-D35F9E89ED30}">
  <sheetPr codeName="Sheet6"/>
  <dimension ref="A1:B6"/>
  <sheetViews>
    <sheetView tabSelected="1" workbookViewId="0"/>
  </sheetViews>
  <sheetFormatPr defaultRowHeight="14.5" x14ac:dyDescent="0.35"/>
  <cols>
    <col min="2" max="2" width="9.26953125" bestFit="1" customWidth="1"/>
  </cols>
  <sheetData>
    <row r="1" spans="1:2" x14ac:dyDescent="0.35">
      <c r="A1" t="s">
        <v>16</v>
      </c>
    </row>
    <row r="2" spans="1:2" x14ac:dyDescent="0.35">
      <c r="A2" t="s">
        <v>19</v>
      </c>
    </row>
    <row r="4" spans="1:2" x14ac:dyDescent="0.35">
      <c r="A4" t="s">
        <v>17</v>
      </c>
      <c r="B4" s="7">
        <v>45816</v>
      </c>
    </row>
    <row r="6" spans="1:2" x14ac:dyDescent="0.35">
      <c r="A6" s="8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AA877-9016-4873-BB0D-F938674FDDCB}">
  <sheetPr codeName="Sheet3"/>
  <dimension ref="A2:D16"/>
  <sheetViews>
    <sheetView workbookViewId="0"/>
  </sheetViews>
  <sheetFormatPr defaultRowHeight="14.5" x14ac:dyDescent="0.35"/>
  <cols>
    <col min="3" max="3" width="2.6328125" customWidth="1"/>
    <col min="4" max="4" width="23.54296875" customWidth="1"/>
  </cols>
  <sheetData>
    <row r="2" spans="1:4" x14ac:dyDescent="0.35">
      <c r="A2" t="s">
        <v>0</v>
      </c>
      <c r="B2" s="2">
        <v>50</v>
      </c>
    </row>
    <row r="3" spans="1:4" x14ac:dyDescent="0.35">
      <c r="A3" t="s">
        <v>1</v>
      </c>
      <c r="B3" s="3">
        <v>60</v>
      </c>
    </row>
    <row r="4" spans="1:4" x14ac:dyDescent="0.35">
      <c r="A4" t="s">
        <v>2</v>
      </c>
      <c r="B4" s="3">
        <v>0.65</v>
      </c>
    </row>
    <row r="5" spans="1:4" x14ac:dyDescent="0.35">
      <c r="A5" t="s">
        <v>3</v>
      </c>
      <c r="B5" s="3">
        <v>0.85</v>
      </c>
    </row>
    <row r="6" spans="1:4" x14ac:dyDescent="0.35">
      <c r="A6" t="s">
        <v>4</v>
      </c>
      <c r="B6" s="4">
        <v>0.05</v>
      </c>
    </row>
    <row r="8" spans="1:4" x14ac:dyDescent="0.35">
      <c r="A8" t="s">
        <v>6</v>
      </c>
      <c r="B8" s="2">
        <f>FISHER(B4)</f>
        <v>0.7752987062055835</v>
      </c>
      <c r="D8" t="e" cm="1">
        <f t="array" aca="1" ref="D8" ca="1">FTEXT(B8)</f>
        <v>#NAME?</v>
      </c>
    </row>
    <row r="9" spans="1:4" x14ac:dyDescent="0.35">
      <c r="A9" t="s">
        <v>7</v>
      </c>
      <c r="B9" s="3">
        <f>FISHER(B5)</f>
        <v>1.2561528119880574</v>
      </c>
      <c r="D9" t="e" cm="1">
        <f t="array" aca="1" ref="D9" ca="1">FTEXT(B9)</f>
        <v>#NAME?</v>
      </c>
    </row>
    <row r="10" spans="1:4" x14ac:dyDescent="0.35">
      <c r="A10" t="s">
        <v>8</v>
      </c>
      <c r="B10" s="3">
        <f>SQRT(1/(B2-3)+1/(B3-3))</f>
        <v>0.19702907245836504</v>
      </c>
      <c r="D10" t="e" cm="1">
        <f t="array" aca="1" ref="D10" ca="1">FTEXT(B10)</f>
        <v>#NAME?</v>
      </c>
    </row>
    <row r="11" spans="1:4" x14ac:dyDescent="0.35">
      <c r="A11" t="s">
        <v>9</v>
      </c>
      <c r="B11" s="3">
        <f>-_xlfn.NORM.S.INV(B6/2)</f>
        <v>1.9599639845400538</v>
      </c>
      <c r="D11" t="e" cm="1">
        <f t="array" aca="1" ref="D11" ca="1">FTEXT(B11)</f>
        <v>#NAME?</v>
      </c>
    </row>
    <row r="12" spans="1:4" x14ac:dyDescent="0.35">
      <c r="A12" t="s">
        <v>10</v>
      </c>
      <c r="B12" s="3">
        <f>ABS(B8-B9)/B10-B11</f>
        <v>0.48055963861248885</v>
      </c>
      <c r="D12" t="e" cm="1">
        <f t="array" aca="1" ref="D12" ca="1">FTEXT(B12)</f>
        <v>#NAME?</v>
      </c>
    </row>
    <row r="13" spans="1:4" x14ac:dyDescent="0.35">
      <c r="A13" s="1" t="s">
        <v>11</v>
      </c>
      <c r="B13" s="3">
        <f>1-_xlfn.NORM.S.DIST(B12,TRUE)</f>
        <v>0.31541475351754056</v>
      </c>
      <c r="D13" t="e" cm="1">
        <f t="array" aca="1" ref="D13" ca="1">FTEXT(B13)</f>
        <v>#NAME?</v>
      </c>
    </row>
    <row r="14" spans="1:4" x14ac:dyDescent="0.35">
      <c r="A14" s="1" t="s">
        <v>12</v>
      </c>
      <c r="B14" s="4">
        <f>1-B13</f>
        <v>0.68458524648245944</v>
      </c>
      <c r="D14" t="e" cm="1">
        <f t="array" aca="1" ref="D14" ca="1">FTEXT(B14)</f>
        <v>#NAME?</v>
      </c>
    </row>
    <row r="15" spans="1:4" x14ac:dyDescent="0.35">
      <c r="D15" t="e" cm="1">
        <f t="array" aca="1" ref="D15" ca="1">FTEXT(B15)</f>
        <v>#NAME?</v>
      </c>
    </row>
    <row r="16" spans="1:4" x14ac:dyDescent="0.35">
      <c r="A16" t="s">
        <v>5</v>
      </c>
      <c r="B16" s="5" t="e" cm="1">
        <f t="array" aca="1" ref="B16" ca="1">CORREL2_POWER(B4,B5,B2,B3,2,B6)</f>
        <v>#NAME?</v>
      </c>
      <c r="D16" t="e" cm="1">
        <f t="array" aca="1" ref="D16" ca="1">FTEXT(B16)</f>
        <v>#NAME?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6E714-316B-462F-8EC9-BCFB254194DE}">
  <sheetPr codeName="Sheet4"/>
  <dimension ref="A2:H41"/>
  <sheetViews>
    <sheetView workbookViewId="0"/>
  </sheetViews>
  <sheetFormatPr defaultRowHeight="14.5" x14ac:dyDescent="0.35"/>
  <cols>
    <col min="3" max="3" width="2.90625" customWidth="1"/>
    <col min="4" max="4" width="36.36328125" customWidth="1"/>
    <col min="7" max="7" width="2.453125" customWidth="1"/>
    <col min="8" max="8" width="26.54296875" customWidth="1"/>
  </cols>
  <sheetData>
    <row r="2" spans="1:8" x14ac:dyDescent="0.35">
      <c r="A2" t="s">
        <v>2</v>
      </c>
      <c r="B2" s="2">
        <v>0.65</v>
      </c>
    </row>
    <row r="3" spans="1:8" x14ac:dyDescent="0.35">
      <c r="A3" t="s">
        <v>3</v>
      </c>
      <c r="B3" s="3">
        <v>0.85</v>
      </c>
    </row>
    <row r="4" spans="1:8" x14ac:dyDescent="0.35">
      <c r="A4" t="s">
        <v>4</v>
      </c>
      <c r="B4" s="3">
        <v>0.05</v>
      </c>
    </row>
    <row r="5" spans="1:8" x14ac:dyDescent="0.35">
      <c r="A5" t="s">
        <v>5</v>
      </c>
      <c r="B5" s="6">
        <v>0.9</v>
      </c>
    </row>
    <row r="7" spans="1:8" x14ac:dyDescent="0.35">
      <c r="A7" t="s">
        <v>6</v>
      </c>
      <c r="B7" s="2">
        <f>FISHER(B2)</f>
        <v>0.7752987062055835</v>
      </c>
      <c r="D7" t="e" cm="1">
        <f t="array" aca="1" ref="D7" ca="1">FTEXT(B7)</f>
        <v>#NAME?</v>
      </c>
    </row>
    <row r="8" spans="1:8" x14ac:dyDescent="0.35">
      <c r="A8" t="s">
        <v>7</v>
      </c>
      <c r="B8" s="3">
        <f>FISHER(B3)</f>
        <v>1.2561528119880574</v>
      </c>
      <c r="D8" t="e" cm="1">
        <f t="array" aca="1" ref="D8" ca="1">FTEXT(B8)</f>
        <v>#NAME?</v>
      </c>
    </row>
    <row r="9" spans="1:8" x14ac:dyDescent="0.35">
      <c r="A9" t="s">
        <v>9</v>
      </c>
      <c r="B9" s="3">
        <f>-_xlfn.NORM.S.INV(B4/2)</f>
        <v>1.9599639845400538</v>
      </c>
      <c r="D9" t="e" cm="1">
        <f t="array" aca="1" ref="D9" ca="1">FTEXT(B9)</f>
        <v>#NAME?</v>
      </c>
    </row>
    <row r="10" spans="1:8" x14ac:dyDescent="0.35">
      <c r="A10" t="s">
        <v>10</v>
      </c>
      <c r="B10" s="3">
        <f>_xlfn.NORM.S.INV(B5)</f>
        <v>1.2815515655446006</v>
      </c>
      <c r="D10" t="e" cm="1">
        <f t="array" aca="1" ref="D10" ca="1">FTEXT(B10)</f>
        <v>#NAME?</v>
      </c>
    </row>
    <row r="11" spans="1:8" x14ac:dyDescent="0.35">
      <c r="A11" t="s">
        <v>13</v>
      </c>
      <c r="B11" s="4">
        <f>2*((B9+B10)/(B7-B8))^2+3</f>
        <v>93.886537209863789</v>
      </c>
      <c r="D11" t="e" cm="1">
        <f t="array" aca="1" ref="D11" ca="1">FTEXT(B11)</f>
        <v>#NAME?</v>
      </c>
      <c r="F11" s="5" t="e" cm="1">
        <f t="array" aca="1" ref="F11" ca="1">CORREL2_SIZE(B2,B3,B5)</f>
        <v>#NAME?</v>
      </c>
      <c r="H11" t="e" cm="1">
        <f t="array" aca="1" ref="H11" ca="1">FTEXT(F11)</f>
        <v>#NAME?</v>
      </c>
    </row>
    <row r="13" spans="1:8" x14ac:dyDescent="0.35">
      <c r="A13" t="s">
        <v>0</v>
      </c>
      <c r="B13" s="2">
        <v>80</v>
      </c>
    </row>
    <row r="14" spans="1:8" x14ac:dyDescent="0.35">
      <c r="A14" t="s">
        <v>13</v>
      </c>
      <c r="B14" s="3">
        <f>B11</f>
        <v>93.886537209863789</v>
      </c>
      <c r="D14" t="e" cm="1">
        <f t="array" aca="1" ref="D14" ca="1">FTEXT(B14)</f>
        <v>#NAME?</v>
      </c>
    </row>
    <row r="15" spans="1:8" x14ac:dyDescent="0.35">
      <c r="A15" t="s">
        <v>1</v>
      </c>
      <c r="B15" s="4">
        <f>(B13*(B14+3)-6*B14)/(2*B13-(B14+3))</f>
        <v>113.88384404497049</v>
      </c>
      <c r="D15" t="e" cm="1">
        <f t="array" aca="1" ref="D15" ca="1">FTEXT(B15)</f>
        <v>#NAME?</v>
      </c>
      <c r="F15" s="5" t="e" cm="1">
        <f t="array" aca="1" ref="F15" ca="1">CORREL2_SIZE(B2,B3,B5,-B13)</f>
        <v>#NAME?</v>
      </c>
      <c r="H15" t="e" cm="1">
        <f t="array" aca="1" ref="H15" ca="1">FTEXT(F15)</f>
        <v>#NAME?</v>
      </c>
    </row>
    <row r="17" spans="1:8" x14ac:dyDescent="0.35">
      <c r="A17" t="s">
        <v>15</v>
      </c>
      <c r="B17" s="2">
        <v>1.2</v>
      </c>
    </row>
    <row r="18" spans="1:8" x14ac:dyDescent="0.35">
      <c r="A18" t="s">
        <v>13</v>
      </c>
      <c r="B18" s="3">
        <f>B11</f>
        <v>93.886537209863789</v>
      </c>
      <c r="D18" t="e" cm="1">
        <f t="array" aca="1" ref="D18" ca="1">FTEXT(B18)</f>
        <v>#NAME?</v>
      </c>
    </row>
    <row r="19" spans="1:8" x14ac:dyDescent="0.35">
      <c r="A19" t="s">
        <v>14</v>
      </c>
      <c r="B19" s="3">
        <f>(B17+1)*(B18+3)</f>
        <v>213.15038186170037</v>
      </c>
      <c r="D19" t="e" cm="1">
        <f t="array" aca="1" ref="D19" ca="1">FTEXT(B19)</f>
        <v>#NAME?</v>
      </c>
    </row>
    <row r="20" spans="1:8" x14ac:dyDescent="0.35">
      <c r="A20" t="s">
        <v>0</v>
      </c>
      <c r="B20" s="3">
        <f>(B19+SQRT(B19^2-48*B17*B18))/(4*B17)</f>
        <v>86.086129955675176</v>
      </c>
      <c r="D20" t="e" cm="1">
        <f t="array" aca="1" ref="D20" ca="1">FTEXT(B20)</f>
        <v>#NAME?</v>
      </c>
    </row>
    <row r="21" spans="1:8" x14ac:dyDescent="0.35">
      <c r="A21" t="s">
        <v>1</v>
      </c>
      <c r="B21" s="3">
        <f>B20*B17</f>
        <v>103.30335594681021</v>
      </c>
      <c r="D21" t="e" cm="1">
        <f t="array" aca="1" ref="D21" ca="1">FTEXT(B21)</f>
        <v>#NAME?</v>
      </c>
      <c r="F21" s="5" t="e" cm="1">
        <f t="array" aca="1" ref="F21" ca="1">CORREL2_SIZE(B2,B3,B5,B17)</f>
        <v>#NAME?</v>
      </c>
      <c r="H21" t="e" cm="1">
        <f t="array" aca="1" ref="H21" ca="1">FTEXT(F21)</f>
        <v>#NAME?</v>
      </c>
    </row>
    <row r="22" spans="1:8" x14ac:dyDescent="0.35">
      <c r="A22" t="s">
        <v>0</v>
      </c>
      <c r="B22" s="3">
        <f>(B19-SQRT(B19^2-48*B17*B18))/(4*B17)</f>
        <v>2.7265291533666591</v>
      </c>
      <c r="D22" t="e" cm="1">
        <f t="array" aca="1" ref="D22" ca="1">FTEXT(B22)</f>
        <v>#NAME?</v>
      </c>
    </row>
    <row r="23" spans="1:8" x14ac:dyDescent="0.35">
      <c r="A23" t="s">
        <v>1</v>
      </c>
      <c r="B23" s="4">
        <f>B22*B17</f>
        <v>3.271834984039991</v>
      </c>
      <c r="D23" t="e" cm="1">
        <f t="array" aca="1" ref="D23" ca="1">FTEXT(B23)</f>
        <v>#NAME?</v>
      </c>
    </row>
    <row r="25" spans="1:8" x14ac:dyDescent="0.35">
      <c r="A25" t="s">
        <v>15</v>
      </c>
      <c r="B25" s="2">
        <v>1.2</v>
      </c>
    </row>
    <row r="26" spans="1:8" x14ac:dyDescent="0.35">
      <c r="A26" t="s">
        <v>0</v>
      </c>
      <c r="B26" s="3">
        <v>86</v>
      </c>
    </row>
    <row r="27" spans="1:8" x14ac:dyDescent="0.35">
      <c r="A27" t="s">
        <v>13</v>
      </c>
      <c r="B27" s="3">
        <f>B11</f>
        <v>93.886537209863789</v>
      </c>
      <c r="D27" t="e" cm="1">
        <f t="array" aca="1" ref="D27" ca="1">FTEXT(B27)</f>
        <v>#NAME?</v>
      </c>
    </row>
    <row r="28" spans="1:8" x14ac:dyDescent="0.35">
      <c r="A28" t="s">
        <v>1</v>
      </c>
      <c r="B28" s="3">
        <f>(B26*(B27+3)-6*B27)/(2*B26-(B27+3))</f>
        <v>103.42916819711986</v>
      </c>
      <c r="D28" t="e" cm="1">
        <f t="array" aca="1" ref="D28" ca="1">FTEXT(B28)</f>
        <v>#NAME?</v>
      </c>
    </row>
    <row r="29" spans="1:8" x14ac:dyDescent="0.35">
      <c r="A29" t="s">
        <v>1</v>
      </c>
      <c r="B29" s="4">
        <f>B26*B25</f>
        <v>103.2</v>
      </c>
      <c r="D29" t="e" cm="1">
        <f t="array" aca="1" ref="D29" ca="1">FTEXT(B29)</f>
        <v>#NAME?</v>
      </c>
    </row>
    <row r="31" spans="1:8" x14ac:dyDescent="0.35">
      <c r="A31" t="s">
        <v>15</v>
      </c>
      <c r="B31" s="2">
        <v>1.2</v>
      </c>
    </row>
    <row r="32" spans="1:8" x14ac:dyDescent="0.35">
      <c r="A32" t="s">
        <v>0</v>
      </c>
      <c r="B32" s="3">
        <v>87</v>
      </c>
    </row>
    <row r="33" spans="1:4" x14ac:dyDescent="0.35">
      <c r="A33" t="s">
        <v>13</v>
      </c>
      <c r="B33" s="3">
        <f>B11</f>
        <v>93.886537209863789</v>
      </c>
      <c r="D33" t="e" cm="1">
        <f t="array" aca="1" ref="D33" ca="1">FTEXT(B33)</f>
        <v>#NAME?</v>
      </c>
    </row>
    <row r="34" spans="1:4" x14ac:dyDescent="0.35">
      <c r="A34" t="s">
        <v>1</v>
      </c>
      <c r="B34" s="3">
        <f>(B32*(B33+3)-6*B33)/(2*B32-(B33+3))</f>
        <v>102.0030644377327</v>
      </c>
      <c r="D34" t="e" cm="1">
        <f t="array" aca="1" ref="D34" ca="1">FTEXT(B34)</f>
        <v>#NAME?</v>
      </c>
    </row>
    <row r="35" spans="1:4" x14ac:dyDescent="0.35">
      <c r="A35" t="s">
        <v>1</v>
      </c>
      <c r="B35" s="4">
        <f>B32*B31</f>
        <v>104.39999999999999</v>
      </c>
      <c r="D35" t="e" cm="1">
        <f t="array" aca="1" ref="D35" ca="1">FTEXT(B35)</f>
        <v>#NAME?</v>
      </c>
    </row>
    <row r="37" spans="1:4" x14ac:dyDescent="0.35">
      <c r="A37" t="s">
        <v>15</v>
      </c>
      <c r="B37" s="2">
        <v>1.2</v>
      </c>
    </row>
    <row r="38" spans="1:4" x14ac:dyDescent="0.35">
      <c r="A38" t="s">
        <v>0</v>
      </c>
      <c r="B38" s="3">
        <v>85</v>
      </c>
    </row>
    <row r="39" spans="1:4" x14ac:dyDescent="0.35">
      <c r="A39" t="s">
        <v>13</v>
      </c>
      <c r="B39" s="3">
        <f>B11</f>
        <v>93.886537209863789</v>
      </c>
      <c r="D39" t="e" cm="1">
        <f t="array" aca="1" ref="D39" ca="1">FTEXT(B39)</f>
        <v>#NAME?</v>
      </c>
    </row>
    <row r="40" spans="1:4" x14ac:dyDescent="0.35">
      <c r="A40" t="s">
        <v>1</v>
      </c>
      <c r="B40" s="3">
        <f>(B38*(B39+3)-6*B39)/(2*B38-(B39+3))</f>
        <v>104.93329336077183</v>
      </c>
      <c r="D40" t="e" cm="1">
        <f t="array" aca="1" ref="D40" ca="1">FTEXT(B40)</f>
        <v>#NAME?</v>
      </c>
    </row>
    <row r="41" spans="1:4" x14ac:dyDescent="0.35">
      <c r="A41" t="s">
        <v>1</v>
      </c>
      <c r="B41" s="4">
        <f>B38*B37</f>
        <v>102</v>
      </c>
      <c r="D41" t="e" cm="1">
        <f t="array" aca="1" ref="D41" ca="1">FTEXT(B41)</f>
        <v>#NAME?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Title</vt:lpstr>
      <vt:lpstr>Power</vt:lpstr>
      <vt:lpstr>Size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2025-06-07T20:46:11Z</dcterms:created>
  <dcterms:modified xsi:type="dcterms:W3CDTF">2025-06-08T13:31:46Z</dcterms:modified>
</cp:coreProperties>
</file>