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20B172BD-4307-48B6-90D1-6C9A730DF835}" xr6:coauthVersionLast="47" xr6:coauthVersionMax="47" xr10:uidLastSave="{00000000-0000-0000-0000-000000000000}"/>
  <bookViews>
    <workbookView xWindow="-110" yWindow="-110" windowWidth="19420" windowHeight="10300" xr2:uid="{53243C7E-27E4-4818-998C-3646523DB0B7}"/>
  </bookViews>
  <sheets>
    <sheet name="Title" sheetId="2" r:id="rId1"/>
    <sheet name="Mixe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" i="1" l="1" a="1"/>
  <c r="AB3" i="1" s="1"/>
  <c r="Y3" i="1" a="1"/>
  <c r="Y3" i="1" s="1"/>
  <c r="T3" i="1" a="1"/>
  <c r="T3" i="1" s="1"/>
  <c r="Q3" i="1" a="1"/>
  <c r="Q3" i="1" s="1"/>
  <c r="L3" i="1" a="1"/>
  <c r="L3" i="1" s="1"/>
  <c r="I3" i="1" a="1"/>
  <c r="I3" i="1" s="1"/>
  <c r="O7" i="1" l="1"/>
  <c r="O8" i="1"/>
  <c r="O9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<sst xmlns="http://schemas.openxmlformats.org/spreadsheetml/2006/main" count="16" uniqueCount="12">
  <si>
    <t>G2</t>
  </si>
  <si>
    <t>G1</t>
  </si>
  <si>
    <t>Foot</t>
  </si>
  <si>
    <t>Neck</t>
  </si>
  <si>
    <t>Arm</t>
  </si>
  <si>
    <t>Low</t>
  </si>
  <si>
    <t>Medium</t>
  </si>
  <si>
    <t>High</t>
  </si>
  <si>
    <t>Real Statistics Using Excel</t>
  </si>
  <si>
    <t>Updated</t>
  </si>
  <si>
    <t>Copyright © 2013 - 2025 Charles Zaiontz</t>
  </si>
  <si>
    <t>Bayesian Mixed Model Contrasts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</si>
</sst>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0" xfId="0" applyBorder="1"/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669D-9563-4990-AA41-776233EA98CF}">
  <sheetPr codeName="Sheet2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8</v>
      </c>
    </row>
    <row r="2" spans="1:13" x14ac:dyDescent="0.35">
      <c r="A2" t="s">
        <v>11</v>
      </c>
    </row>
    <row r="4" spans="1:13" x14ac:dyDescent="0.35">
      <c r="A4" t="s">
        <v>9</v>
      </c>
      <c r="B4" s="25">
        <v>45806</v>
      </c>
    </row>
    <row r="6" spans="1:13" x14ac:dyDescent="0.35">
      <c r="A6" s="26" t="s">
        <v>10</v>
      </c>
    </row>
    <row r="10" spans="1:13" ht="18.5" x14ac:dyDescent="0.45">
      <c r="M10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DF828-4B6C-46BE-999A-49FC20044933}">
  <sheetPr codeName="Sheet1"/>
  <dimension ref="B2:AC19"/>
  <sheetViews>
    <sheetView workbookViewId="0"/>
  </sheetViews>
  <sheetFormatPr defaultRowHeight="14.5" x14ac:dyDescent="0.35"/>
  <cols>
    <col min="1" max="1" width="2.90625" customWidth="1"/>
    <col min="2" max="2" width="7.36328125" customWidth="1"/>
    <col min="3" max="5" width="6.6328125" customWidth="1"/>
    <col min="6" max="6" width="4.6328125" customWidth="1"/>
    <col min="7" max="8" width="5.6328125" customWidth="1"/>
    <col min="11" max="11" width="5.6328125" customWidth="1"/>
    <col min="14" max="14" width="2.6328125" customWidth="1"/>
    <col min="15" max="15" width="7.6328125" customWidth="1"/>
    <col min="16" max="16" width="5.6328125" customWidth="1"/>
    <col min="19" max="19" width="5.6328125" customWidth="1"/>
    <col min="22" max="22" width="3.1796875" customWidth="1"/>
    <col min="23" max="24" width="5.6328125" customWidth="1"/>
    <col min="27" max="27" width="5.6328125" customWidth="1"/>
  </cols>
  <sheetData>
    <row r="2" spans="2:29" x14ac:dyDescent="0.35">
      <c r="C2" s="9" t="s">
        <v>4</v>
      </c>
      <c r="D2" s="9" t="s">
        <v>3</v>
      </c>
      <c r="E2" s="9" t="s">
        <v>2</v>
      </c>
      <c r="I2" s="3" t="s">
        <v>1</v>
      </c>
      <c r="J2" s="3" t="s">
        <v>0</v>
      </c>
      <c r="Q2" s="3" t="s">
        <v>1</v>
      </c>
      <c r="R2" s="3" t="s">
        <v>0</v>
      </c>
      <c r="Y2" s="3" t="s">
        <v>1</v>
      </c>
      <c r="Z2" s="3" t="s">
        <v>0</v>
      </c>
    </row>
    <row r="3" spans="2:29" x14ac:dyDescent="0.35">
      <c r="B3" s="17" t="s">
        <v>5</v>
      </c>
      <c r="C3" s="16">
        <v>14</v>
      </c>
      <c r="D3" s="19">
        <v>21</v>
      </c>
      <c r="E3" s="15">
        <v>32</v>
      </c>
      <c r="G3" s="20">
        <v>-0.5</v>
      </c>
      <c r="I3" s="22" t="e" cm="1">
        <f t="array" aca="1" ref="I3" ca="1">Contrast(C3:E17,G3:G5)</f>
        <v>#NAME?</v>
      </c>
      <c r="J3" s="10"/>
      <c r="L3" t="e" cm="1">
        <f t="array" aca="1" ref="L3" ca="1">BayesSRLg(I3:I17-J3:J17,TRUE)</f>
        <v>#NAME?</v>
      </c>
      <c r="M3" s="20"/>
      <c r="O3" s="20">
        <v>-1</v>
      </c>
      <c r="Q3" t="e" cm="1">
        <f t="array" aca="1" ref="Q3" ca="1">CONTRAST3(C3:E17,O3:O5,O7:O9,5)</f>
        <v>#NAME?</v>
      </c>
      <c r="T3" t="e" cm="1">
        <f t="array" aca="1" ref="T3" ca="1">BayesMWLg(Q3:Q7,R3:R12,TRUE)</f>
        <v>#NAME?</v>
      </c>
      <c r="U3" s="20"/>
      <c r="W3" s="20">
        <v>1</v>
      </c>
      <c r="Y3" s="21" t="e" cm="1">
        <f t="array" aca="1" ref="Y3" ca="1">CONTRAST4(C3:E17,W3:W5,W7:W9,5)</f>
        <v>#NAME?</v>
      </c>
      <c r="Z3" s="21"/>
      <c r="AB3" t="e" cm="1">
        <f t="array" aca="1" ref="AB3" ca="1">BayesSRSm(Y3:Y12-Z3:Z12,TRUE)</f>
        <v>#NAME?</v>
      </c>
      <c r="AC3" s="20"/>
    </row>
    <row r="4" spans="2:29" x14ac:dyDescent="0.35">
      <c r="B4" s="14"/>
      <c r="C4" s="13">
        <v>24</v>
      </c>
      <c r="D4" s="12">
        <v>13</v>
      </c>
      <c r="E4" s="11">
        <v>17</v>
      </c>
      <c r="G4" s="2">
        <v>-0.5</v>
      </c>
      <c r="I4" s="22"/>
      <c r="J4" s="10"/>
      <c r="M4" s="2"/>
      <c r="O4" s="2">
        <v>1</v>
      </c>
      <c r="U4" s="2"/>
      <c r="W4" s="2">
        <v>0</v>
      </c>
      <c r="Y4" s="9"/>
      <c r="Z4" s="9"/>
      <c r="AC4" s="2"/>
    </row>
    <row r="5" spans="2:29" x14ac:dyDescent="0.35">
      <c r="B5" s="14"/>
      <c r="C5" s="13">
        <v>27</v>
      </c>
      <c r="D5" s="12">
        <v>30</v>
      </c>
      <c r="E5" s="11">
        <v>24</v>
      </c>
      <c r="G5" s="1">
        <v>1</v>
      </c>
      <c r="I5" s="22"/>
      <c r="J5" s="10"/>
      <c r="M5" s="2"/>
      <c r="O5" s="1">
        <v>-1</v>
      </c>
      <c r="U5" s="2"/>
      <c r="W5" s="1">
        <v>1</v>
      </c>
      <c r="Y5" s="9"/>
      <c r="Z5" s="9"/>
      <c r="AC5" s="2"/>
    </row>
    <row r="6" spans="2:29" x14ac:dyDescent="0.35">
      <c r="B6" s="14"/>
      <c r="C6" s="13">
        <v>21</v>
      </c>
      <c r="D6" s="12">
        <v>16</v>
      </c>
      <c r="E6" s="11">
        <v>33</v>
      </c>
      <c r="I6" s="22"/>
      <c r="J6" s="10"/>
      <c r="M6" s="2"/>
      <c r="U6" s="2"/>
      <c r="Y6" s="9"/>
      <c r="Z6" s="9"/>
      <c r="AC6" s="2"/>
    </row>
    <row r="7" spans="2:29" x14ac:dyDescent="0.35">
      <c r="B7" s="8"/>
      <c r="C7" s="7">
        <v>33</v>
      </c>
      <c r="D7" s="12">
        <v>26</v>
      </c>
      <c r="E7" s="5">
        <v>15</v>
      </c>
      <c r="I7" s="22"/>
      <c r="J7" s="10"/>
      <c r="M7" s="2"/>
      <c r="O7" s="20">
        <f>1/3</f>
        <v>0.33333333333333331</v>
      </c>
      <c r="U7" s="2"/>
      <c r="W7" s="20">
        <v>1</v>
      </c>
      <c r="Y7" s="9"/>
      <c r="Z7" s="9"/>
      <c r="AC7" s="2"/>
    </row>
    <row r="8" spans="2:29" x14ac:dyDescent="0.35">
      <c r="B8" s="20" t="s">
        <v>6</v>
      </c>
      <c r="C8" s="13">
        <v>35</v>
      </c>
      <c r="D8" s="19">
        <v>22</v>
      </c>
      <c r="E8" s="11">
        <v>44</v>
      </c>
      <c r="I8" s="22"/>
      <c r="J8" s="10"/>
      <c r="M8" s="2"/>
      <c r="O8" s="2">
        <f>1/3</f>
        <v>0.33333333333333331</v>
      </c>
      <c r="U8" s="2"/>
      <c r="W8" s="2">
        <v>0</v>
      </c>
      <c r="Y8" s="9"/>
      <c r="Z8" s="9"/>
      <c r="AC8" s="2"/>
    </row>
    <row r="9" spans="2:29" x14ac:dyDescent="0.35">
      <c r="B9" s="2"/>
      <c r="C9" s="13">
        <v>29</v>
      </c>
      <c r="D9" s="12">
        <v>34</v>
      </c>
      <c r="E9" s="11">
        <v>29</v>
      </c>
      <c r="I9" s="22"/>
      <c r="J9" s="10"/>
      <c r="M9" s="2"/>
      <c r="O9" s="1">
        <f>1/3</f>
        <v>0.33333333333333331</v>
      </c>
      <c r="U9" s="2"/>
      <c r="W9" s="1">
        <v>-1</v>
      </c>
      <c r="Y9" s="9"/>
      <c r="Z9" s="9"/>
      <c r="AC9" s="2"/>
    </row>
    <row r="10" spans="2:29" x14ac:dyDescent="0.35">
      <c r="B10" s="2"/>
      <c r="C10" s="13">
        <v>19</v>
      </c>
      <c r="D10" s="12">
        <v>18</v>
      </c>
      <c r="E10" s="11">
        <v>52</v>
      </c>
      <c r="I10" s="22"/>
      <c r="J10" s="10"/>
      <c r="M10" s="2"/>
      <c r="U10" s="2"/>
      <c r="Y10" s="9"/>
      <c r="Z10" s="9"/>
      <c r="AC10" s="2"/>
    </row>
    <row r="11" spans="2:29" x14ac:dyDescent="0.35">
      <c r="B11" s="2"/>
      <c r="C11" s="13">
        <v>25</v>
      </c>
      <c r="D11" s="12">
        <v>22</v>
      </c>
      <c r="E11" s="11">
        <v>31</v>
      </c>
      <c r="I11" s="22"/>
      <c r="J11" s="10"/>
      <c r="M11" s="2"/>
      <c r="U11" s="2"/>
      <c r="Y11" s="9"/>
      <c r="Z11" s="9"/>
      <c r="AC11" s="2"/>
    </row>
    <row r="12" spans="2:29" x14ac:dyDescent="0.35">
      <c r="B12" s="1"/>
      <c r="C12" s="13">
        <v>37</v>
      </c>
      <c r="D12" s="6">
        <v>15</v>
      </c>
      <c r="E12" s="11">
        <v>40</v>
      </c>
      <c r="I12" s="22"/>
      <c r="J12" s="10"/>
      <c r="M12" s="2"/>
      <c r="Q12" s="18"/>
      <c r="R12" s="18"/>
      <c r="U12" s="2"/>
      <c r="Y12" s="3"/>
      <c r="Z12" s="3"/>
      <c r="AC12" s="2"/>
    </row>
    <row r="13" spans="2:29" x14ac:dyDescent="0.35">
      <c r="B13" s="17" t="s">
        <v>7</v>
      </c>
      <c r="C13" s="16">
        <v>34</v>
      </c>
      <c r="D13" s="12">
        <v>24</v>
      </c>
      <c r="E13" s="15">
        <v>38</v>
      </c>
      <c r="I13" s="22"/>
      <c r="J13" s="10"/>
      <c r="M13" s="2"/>
      <c r="U13" s="2"/>
      <c r="AC13" s="2"/>
    </row>
    <row r="14" spans="2:29" x14ac:dyDescent="0.35">
      <c r="B14" s="14"/>
      <c r="C14" s="13">
        <v>29</v>
      </c>
      <c r="D14" s="12">
        <v>23</v>
      </c>
      <c r="E14" s="11">
        <v>51</v>
      </c>
      <c r="I14" s="22"/>
      <c r="J14" s="10"/>
      <c r="M14" s="2"/>
      <c r="U14" s="2"/>
      <c r="AC14" s="2"/>
    </row>
    <row r="15" spans="2:29" x14ac:dyDescent="0.35">
      <c r="B15" s="14"/>
      <c r="C15" s="13">
        <v>25</v>
      </c>
      <c r="D15" s="12">
        <v>35</v>
      </c>
      <c r="E15" s="11">
        <v>54</v>
      </c>
      <c r="I15" s="22"/>
      <c r="J15" s="10"/>
      <c r="M15" s="2"/>
      <c r="U15" s="2"/>
      <c r="AC15" s="1"/>
    </row>
    <row r="16" spans="2:29" x14ac:dyDescent="0.35">
      <c r="B16" s="14"/>
      <c r="C16" s="13">
        <v>43</v>
      </c>
      <c r="D16" s="12">
        <v>46</v>
      </c>
      <c r="E16" s="11">
        <v>47</v>
      </c>
      <c r="I16" s="22"/>
      <c r="J16" s="10"/>
      <c r="M16" s="2"/>
      <c r="U16" s="2"/>
      <c r="AC16" s="24"/>
    </row>
    <row r="17" spans="2:29" x14ac:dyDescent="0.35">
      <c r="B17" s="8"/>
      <c r="C17" s="7">
        <v>48</v>
      </c>
      <c r="D17" s="6">
        <v>44</v>
      </c>
      <c r="E17" s="5">
        <v>62</v>
      </c>
      <c r="I17" s="23"/>
      <c r="J17" s="4"/>
      <c r="M17" s="1"/>
      <c r="U17" s="2"/>
      <c r="AC17" s="24"/>
    </row>
    <row r="18" spans="2:29" x14ac:dyDescent="0.35">
      <c r="U18" s="2"/>
    </row>
    <row r="19" spans="2:29" x14ac:dyDescent="0.35">
      <c r="U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Mixed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2025-05-29T08:53:36Z</dcterms:created>
  <dcterms:modified xsi:type="dcterms:W3CDTF">2025-05-29T10:57:25Z</dcterms:modified>
</cp:coreProperties>
</file>