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3" documentId="8_{EEA41587-6573-4E8C-97DA-B06D82EFE564}" xr6:coauthVersionLast="47" xr6:coauthVersionMax="47" xr10:uidLastSave="{B4698030-716B-4FF3-A0D4-441BB6BC1DE6}"/>
  <bookViews>
    <workbookView xWindow="-110" yWindow="-110" windowWidth="19420" windowHeight="10300" xr2:uid="{6AB0BC1B-57C4-4D41-A9A6-E7701FCEE8CB}"/>
  </bookViews>
  <sheets>
    <sheet name="Title" sheetId="1" r:id="rId1"/>
    <sheet name="JZS 2 Eq" sheetId="2" r:id="rId2"/>
    <sheet name="JZS 2 Uneq" sheetId="3" r:id="rId3"/>
    <sheet name="Norm 2" sheetId="5" r:id="rId4"/>
    <sheet name="JZS Paired Eq" sheetId="6" r:id="rId5"/>
    <sheet name="JZS 1 Uneq" sheetId="7" r:id="rId6"/>
    <sheet name="Norm 1 Eq" sheetId="8" r:id="rId7"/>
    <sheet name="Norm Paired Uneq" sheetId="9" r:id="rId8"/>
    <sheet name="Jeff 1" sheetId="10" r:id="rId9"/>
    <sheet name="Jeff Paired" sheetId="11" r:id="rId10"/>
    <sheet name="Jeff 2" sheetId="4" r:id="rId11"/>
    <sheet name="Z test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2" l="1" a="1"/>
  <c r="I7" i="12" s="1"/>
  <c r="G5" i="9"/>
  <c r="G6" i="8"/>
  <c r="G12" i="7"/>
  <c r="F12" i="7"/>
  <c r="G11" i="7"/>
  <c r="F11" i="7"/>
  <c r="G10" i="7"/>
  <c r="J6" i="7" s="1"/>
  <c r="F10" i="7"/>
  <c r="G9" i="7"/>
  <c r="F9" i="7"/>
  <c r="F9" i="7" a="1"/>
  <c r="G6" i="7"/>
  <c r="G5" i="6"/>
  <c r="F5" i="5"/>
  <c r="E9" i="3" a="1"/>
  <c r="F9" i="3" s="1"/>
  <c r="F5" i="3"/>
  <c r="E9" i="2" a="1"/>
  <c r="F12" i="2" s="1"/>
  <c r="F5" i="2"/>
  <c r="E7" i="4" a="1"/>
  <c r="E7" i="4" s="1"/>
  <c r="F7" i="10" a="1"/>
  <c r="G8" i="10" s="1"/>
  <c r="F6" i="11" a="1"/>
  <c r="F6" i="11" s="1"/>
  <c r="F10" i="3" l="1"/>
  <c r="F9" i="2"/>
  <c r="E10" i="3"/>
  <c r="E11" i="3"/>
  <c r="E9" i="2"/>
  <c r="F11" i="3"/>
  <c r="E12" i="3"/>
  <c r="E10" i="2"/>
  <c r="F12" i="3"/>
  <c r="F10" i="2"/>
  <c r="E11" i="2"/>
  <c r="F11" i="2"/>
  <c r="E12" i="2"/>
  <c r="J11" i="7"/>
  <c r="E9" i="3"/>
  <c r="F12" i="4"/>
  <c r="E12" i="4"/>
  <c r="F11" i="4"/>
  <c r="E11" i="4"/>
  <c r="F15" i="4"/>
  <c r="E9" i="4"/>
  <c r="F8" i="4"/>
  <c r="E8" i="4"/>
  <c r="F13" i="4"/>
  <c r="F7" i="4"/>
  <c r="F10" i="4"/>
  <c r="E10" i="4"/>
  <c r="F9" i="4"/>
  <c r="E15" i="4"/>
  <c r="F14" i="4"/>
  <c r="E14" i="4"/>
  <c r="E13" i="4"/>
  <c r="F14" i="10"/>
  <c r="F8" i="10"/>
  <c r="G13" i="10"/>
  <c r="G7" i="10"/>
  <c r="F13" i="10"/>
  <c r="F7" i="10"/>
  <c r="G12" i="10"/>
  <c r="F12" i="10"/>
  <c r="G11" i="10"/>
  <c r="F11" i="10"/>
  <c r="G10" i="10"/>
  <c r="F10" i="10"/>
  <c r="G15" i="10"/>
  <c r="G9" i="10"/>
  <c r="F15" i="10"/>
  <c r="F9" i="10"/>
  <c r="G14" i="10"/>
  <c r="G6" i="11"/>
  <c r="G11" i="11"/>
  <c r="F11" i="11"/>
  <c r="G10" i="11"/>
  <c r="F10" i="11"/>
  <c r="G9" i="11"/>
  <c r="F9" i="11"/>
  <c r="G14" i="11"/>
  <c r="G8" i="11"/>
  <c r="F14" i="11"/>
  <c r="F8" i="11"/>
  <c r="G13" i="11"/>
  <c r="G7" i="11"/>
  <c r="F13" i="11"/>
  <c r="F7" i="11"/>
  <c r="G12" i="11"/>
  <c r="F12" i="11"/>
  <c r="F7" i="12" a="1"/>
  <c r="F7" i="12" s="1"/>
  <c r="F8" i="9" a="1"/>
  <c r="F10" i="9" s="1"/>
  <c r="J32" i="8" a="1"/>
  <c r="J32" i="8" s="1"/>
  <c r="J31" i="8" a="1"/>
  <c r="J31" i="8" s="1"/>
  <c r="J30" i="8" a="1"/>
  <c r="J30" i="8" s="1"/>
  <c r="J29" i="8" a="1"/>
  <c r="J29" i="8" s="1"/>
  <c r="J28" i="8" a="1"/>
  <c r="J28" i="8" s="1"/>
  <c r="J27" i="8" a="1"/>
  <c r="J27" i="8" s="1"/>
  <c r="J26" i="8" a="1"/>
  <c r="J26" i="8" s="1"/>
  <c r="J25" i="8" a="1"/>
  <c r="J25" i="8" s="1"/>
  <c r="J24" i="8" a="1"/>
  <c r="J24" i="8" s="1"/>
  <c r="J23" i="8" a="1"/>
  <c r="J23" i="8" s="1"/>
  <c r="J22" i="8" a="1"/>
  <c r="J22" i="8" s="1"/>
  <c r="J21" i="8" a="1"/>
  <c r="J21" i="8" s="1"/>
  <c r="J20" i="8" a="1"/>
  <c r="J20" i="8" s="1"/>
  <c r="J19" i="8" a="1"/>
  <c r="J19" i="8" s="1"/>
  <c r="J18" i="8" a="1"/>
  <c r="J18" i="8" s="1"/>
  <c r="J17" i="8" a="1"/>
  <c r="J17" i="8" s="1"/>
  <c r="J16" i="8" a="1"/>
  <c r="J16" i="8" s="1"/>
  <c r="J15" i="8" a="1"/>
  <c r="J15" i="8" s="1"/>
  <c r="J14" i="8" a="1"/>
  <c r="J14" i="8" s="1"/>
  <c r="J13" i="8" a="1"/>
  <c r="J13" i="8" s="1"/>
  <c r="J12" i="8" a="1"/>
  <c r="J12" i="8" s="1"/>
  <c r="J11" i="8" a="1"/>
  <c r="J11" i="8" s="1"/>
  <c r="J10" i="8" a="1"/>
  <c r="J10" i="8" s="1"/>
  <c r="J9" i="8" a="1"/>
  <c r="J9" i="8" s="1"/>
  <c r="F9" i="8" a="1"/>
  <c r="G12" i="8" s="1"/>
  <c r="J8" i="8" a="1"/>
  <c r="J8" i="8" s="1"/>
  <c r="J7" i="8" a="1"/>
  <c r="J7" i="8" s="1"/>
  <c r="J6" i="8" a="1"/>
  <c r="J6" i="8" s="1"/>
  <c r="J5" i="8" a="1"/>
  <c r="J5" i="8" s="1"/>
  <c r="J4" i="8" a="1"/>
  <c r="J4" i="8" s="1"/>
  <c r="J3" i="8" a="1"/>
  <c r="J3" i="8" s="1"/>
  <c r="J2" i="8" a="1"/>
  <c r="J2" i="8" s="1"/>
  <c r="J32" i="6" a="1"/>
  <c r="J32" i="6" s="1"/>
  <c r="J31" i="6" a="1"/>
  <c r="J31" i="6" s="1"/>
  <c r="J30" i="6" a="1"/>
  <c r="J30" i="6" s="1"/>
  <c r="J29" i="6" a="1"/>
  <c r="J29" i="6" s="1"/>
  <c r="J28" i="6" a="1"/>
  <c r="J28" i="6" s="1"/>
  <c r="J27" i="6" a="1"/>
  <c r="J27" i="6" s="1"/>
  <c r="J26" i="6" a="1"/>
  <c r="J26" i="6" s="1"/>
  <c r="J25" i="6" a="1"/>
  <c r="J25" i="6" s="1"/>
  <c r="J24" i="6" a="1"/>
  <c r="J24" i="6" s="1"/>
  <c r="J23" i="6" a="1"/>
  <c r="J23" i="6" s="1"/>
  <c r="J22" i="6" a="1"/>
  <c r="J22" i="6" s="1"/>
  <c r="J21" i="6" a="1"/>
  <c r="J21" i="6" s="1"/>
  <c r="J20" i="6" a="1"/>
  <c r="J20" i="6" s="1"/>
  <c r="J19" i="6" a="1"/>
  <c r="J19" i="6" s="1"/>
  <c r="J18" i="6" a="1"/>
  <c r="J18" i="6" s="1"/>
  <c r="J17" i="6" a="1"/>
  <c r="J17" i="6" s="1"/>
  <c r="J16" i="6" a="1"/>
  <c r="J16" i="6" s="1"/>
  <c r="J15" i="6" a="1"/>
  <c r="J15" i="6" s="1"/>
  <c r="J14" i="6" a="1"/>
  <c r="J14" i="6" s="1"/>
  <c r="J13" i="6" a="1"/>
  <c r="J13" i="6" s="1"/>
  <c r="J12" i="6" a="1"/>
  <c r="J12" i="6" s="1"/>
  <c r="J11" i="6" a="1"/>
  <c r="J11" i="6" s="1"/>
  <c r="J10" i="6" a="1"/>
  <c r="J10" i="6" s="1"/>
  <c r="J9" i="6" a="1"/>
  <c r="J9" i="6" s="1"/>
  <c r="J8" i="6" a="1"/>
  <c r="J8" i="6" s="1"/>
  <c r="F8" i="6" a="1"/>
  <c r="F8" i="6" s="1"/>
  <c r="J7" i="6" a="1"/>
  <c r="J7" i="6" s="1"/>
  <c r="J6" i="6" a="1"/>
  <c r="J6" i="6" s="1"/>
  <c r="J5" i="6" a="1"/>
  <c r="J5" i="6" s="1"/>
  <c r="J4" i="6" a="1"/>
  <c r="J4" i="6" s="1"/>
  <c r="J3" i="6" a="1"/>
  <c r="J3" i="6" s="1"/>
  <c r="J2" i="6" a="1"/>
  <c r="J2" i="6" s="1"/>
  <c r="E9" i="5" a="1"/>
  <c r="F12" i="5" s="1"/>
  <c r="H7" i="4" a="1"/>
  <c r="H8" i="4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I4" i="2" a="1"/>
  <c r="I4" i="2" s="1"/>
  <c r="I3" i="2" a="1"/>
  <c r="I3" i="2" s="1"/>
  <c r="I2" i="2" a="1"/>
  <c r="I2" i="2" s="1"/>
  <c r="D13" i="12"/>
  <c r="D12" i="12"/>
  <c r="D11" i="12"/>
  <c r="D10" i="12"/>
  <c r="D9" i="12"/>
  <c r="D8" i="12"/>
  <c r="D7" i="12"/>
  <c r="D6" i="12"/>
  <c r="D5" i="12"/>
  <c r="D4" i="12"/>
  <c r="D3" i="12"/>
  <c r="D2" i="12"/>
  <c r="D13" i="11"/>
  <c r="D12" i="11"/>
  <c r="D11" i="11"/>
  <c r="D10" i="11"/>
  <c r="D9" i="11"/>
  <c r="D8" i="11"/>
  <c r="D7" i="11"/>
  <c r="D6" i="11"/>
  <c r="D5" i="11"/>
  <c r="D4" i="11"/>
  <c r="D3" i="11"/>
  <c r="D2" i="11"/>
  <c r="D13" i="10"/>
  <c r="D12" i="10"/>
  <c r="D11" i="10"/>
  <c r="D10" i="10"/>
  <c r="D9" i="10"/>
  <c r="D8" i="10"/>
  <c r="D7" i="10"/>
  <c r="D6" i="10"/>
  <c r="D5" i="10"/>
  <c r="D4" i="10"/>
  <c r="D3" i="10"/>
  <c r="D2" i="10"/>
  <c r="G6" i="9"/>
  <c r="D13" i="9"/>
  <c r="D12" i="9"/>
  <c r="D11" i="9"/>
  <c r="D10" i="9"/>
  <c r="D9" i="9"/>
  <c r="D8" i="9"/>
  <c r="D7" i="9"/>
  <c r="D6" i="9"/>
  <c r="D5" i="9"/>
  <c r="D4" i="9"/>
  <c r="D3" i="9"/>
  <c r="D2" i="9"/>
  <c r="I4" i="8"/>
  <c r="I5" i="8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" i="8"/>
  <c r="G7" i="8"/>
  <c r="D13" i="8"/>
  <c r="D12" i="8"/>
  <c r="D11" i="8"/>
  <c r="D10" i="8"/>
  <c r="D9" i="8"/>
  <c r="D8" i="8"/>
  <c r="D7" i="8"/>
  <c r="D6" i="8"/>
  <c r="D5" i="8"/>
  <c r="D4" i="8"/>
  <c r="D3" i="8"/>
  <c r="D2" i="8"/>
  <c r="G7" i="7"/>
  <c r="D13" i="7"/>
  <c r="D12" i="7"/>
  <c r="D11" i="7"/>
  <c r="D10" i="7"/>
  <c r="D9" i="7"/>
  <c r="D8" i="7"/>
  <c r="D7" i="7"/>
  <c r="D6" i="7"/>
  <c r="D5" i="7"/>
  <c r="D4" i="7"/>
  <c r="D3" i="7"/>
  <c r="D2" i="7"/>
  <c r="I4" i="6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" i="6"/>
  <c r="G6" i="6"/>
  <c r="D13" i="6"/>
  <c r="D12" i="6"/>
  <c r="D11" i="6"/>
  <c r="D10" i="6"/>
  <c r="D9" i="6"/>
  <c r="D8" i="6"/>
  <c r="D7" i="6"/>
  <c r="D6" i="6"/>
  <c r="D5" i="6"/>
  <c r="D4" i="6"/>
  <c r="D3" i="6"/>
  <c r="D2" i="6"/>
  <c r="F7" i="5"/>
  <c r="F6" i="5"/>
  <c r="F7" i="3"/>
  <c r="F6" i="3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" i="2"/>
  <c r="F7" i="2"/>
  <c r="F6" i="2"/>
  <c r="F10" i="8" l="1"/>
  <c r="G10" i="8"/>
  <c r="F11" i="8"/>
  <c r="G10" i="9"/>
  <c r="F11" i="9"/>
  <c r="F9" i="8"/>
  <c r="G9" i="8"/>
  <c r="G9" i="6"/>
  <c r="F10" i="6"/>
  <c r="F10" i="5"/>
  <c r="I6" i="5" s="1"/>
  <c r="I7" i="5" s="1"/>
  <c r="G10" i="6"/>
  <c r="F11" i="6"/>
  <c r="F8" i="9"/>
  <c r="F9" i="6"/>
  <c r="G8" i="9"/>
  <c r="E9" i="5"/>
  <c r="F9" i="5"/>
  <c r="G11" i="9"/>
  <c r="E10" i="5"/>
  <c r="G8" i="6"/>
  <c r="E11" i="5"/>
  <c r="H9" i="4"/>
  <c r="I8" i="4"/>
  <c r="I10" i="4"/>
  <c r="G11" i="6"/>
  <c r="F9" i="9"/>
  <c r="I9" i="4"/>
  <c r="H10" i="4"/>
  <c r="H11" i="4"/>
  <c r="G9" i="9"/>
  <c r="I11" i="4"/>
  <c r="F11" i="5"/>
  <c r="G11" i="8"/>
  <c r="H12" i="4"/>
  <c r="E12" i="5"/>
  <c r="F12" i="8"/>
  <c r="H7" i="4"/>
  <c r="H13" i="4"/>
  <c r="I12" i="4"/>
  <c r="I7" i="4"/>
  <c r="I13" i="4"/>
  <c r="J12" i="7" l="1"/>
  <c r="J7" i="7"/>
  <c r="I11" i="5"/>
  <c r="I12" i="5" s="1"/>
  <c r="J11" i="9"/>
  <c r="J12" i="9" s="1"/>
  <c r="J6" i="9"/>
  <c r="J7" i="9" s="1"/>
  <c r="I11" i="3"/>
  <c r="I12" i="3" s="1"/>
  <c r="I6" i="3"/>
  <c r="I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<sst xmlns="http://schemas.openxmlformats.org/spreadsheetml/2006/main" count="135" uniqueCount="40">
  <si>
    <t>Real Statistics Using Excel</t>
  </si>
  <si>
    <t>Updated</t>
  </si>
  <si>
    <t>Copyright © 2013 - 2025 Charles Zaiontz</t>
  </si>
  <si>
    <t>Bayesian t Test Tools</t>
  </si>
  <si>
    <t>index</t>
  </si>
  <si>
    <t>X</t>
  </si>
  <si>
    <t>Y</t>
  </si>
  <si>
    <t>Bayesian two-sided t-test</t>
  </si>
  <si>
    <t>Two sample test</t>
  </si>
  <si>
    <t>JZS Scale</t>
  </si>
  <si>
    <t>t-stat</t>
  </si>
  <si>
    <t>size 1</t>
  </si>
  <si>
    <t>size 2</t>
  </si>
  <si>
    <t>scale</t>
  </si>
  <si>
    <t>bf10</t>
  </si>
  <si>
    <t>One-sided t-tests</t>
  </si>
  <si>
    <t>Alt Hyp: mean 1 &lt; mean 2</t>
  </si>
  <si>
    <t>BF+0</t>
  </si>
  <si>
    <t>BF0+</t>
  </si>
  <si>
    <t>Alt Hyp: mean 1 &gt; mean 2</t>
  </si>
  <si>
    <t>BF-0</t>
  </si>
  <si>
    <t>BF0-</t>
  </si>
  <si>
    <t>Bayesian one-sided t-test (Jeffreys' prior)</t>
  </si>
  <si>
    <t>Two indep sample test</t>
  </si>
  <si>
    <t>Equal variances</t>
  </si>
  <si>
    <t>CI Alpha</t>
  </si>
  <si>
    <t>Simulation</t>
  </si>
  <si>
    <t># Iter</t>
  </si>
  <si>
    <t>Norm Scale</t>
  </si>
  <si>
    <t>Y-X</t>
  </si>
  <si>
    <t>Paired t test</t>
  </si>
  <si>
    <t>size</t>
  </si>
  <si>
    <t>One sample test</t>
  </si>
  <si>
    <t>hyp mean</t>
  </si>
  <si>
    <t>Alt Hyp: mean 1 &gt; hyp mean</t>
  </si>
  <si>
    <t>Alt Hyp: mean 1 &lt; hyp mean</t>
  </si>
  <si>
    <t>Hyp Mean</t>
  </si>
  <si>
    <t>Paired sample test</t>
  </si>
  <si>
    <t>One-sample z-test</t>
  </si>
  <si>
    <t>Pop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</si>
</sst>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Sensitivity Analysis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'JZS 2 Eq'!$H$2:$H$32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'JZS 2 Eq'!$I$2:$I$32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2-4F3A-BD03-25236436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14720"/>
        <c:axId val="1648517600"/>
      </c:scatterChart>
      <c:valAx>
        <c:axId val="1648514720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8517600"/>
        <c:crosses val="autoZero"/>
        <c:crossBetween val="midCat"/>
      </c:valAx>
      <c:valAx>
        <c:axId val="164851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bf10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851472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Sensitivity Analysis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'JZS Paired Eq'!$I$2:$I$32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'JZS Paired Eq'!$J$2:$J$32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15-49DA-B805-9508E2B9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453248"/>
        <c:axId val="1646453728"/>
      </c:scatterChart>
      <c:valAx>
        <c:axId val="1646453248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6453728"/>
        <c:crosses val="autoZero"/>
        <c:crossBetween val="midCat"/>
      </c:valAx>
      <c:valAx>
        <c:axId val="164645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bf10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645324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Sensitivity Analysis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'Norm 1 Eq'!$I$2:$I$32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'Norm 1 Eq'!$J$2:$J$32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8-432B-9962-ADE05337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16752"/>
        <c:axId val="129022512"/>
      </c:scatterChart>
      <c:valAx>
        <c:axId val="129016752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022512"/>
        <c:crosses val="autoZero"/>
        <c:crossBetween val="midCat"/>
      </c:valAx>
      <c:valAx>
        <c:axId val="12902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bf10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01675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212725</xdr:colOff>
      <xdr:row>1</xdr:row>
      <xdr:rowOff>95250</xdr:rowOff>
    </xdr:from>
    <xdr:to>
      <xdr:col>16</xdr:col>
      <xdr:colOff>517525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869B5-C4AC-03FD-663A-DE8611300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38100</xdr:rowOff>
    </xdr:from>
    <xdr:to>
      <xdr:col>18</xdr:col>
      <xdr:colOff>390525</xdr:colOff>
      <xdr:row>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4CB75-8853-3A09-6AF5-7D8EB7B9A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152400</xdr:rowOff>
    </xdr:from>
    <xdr:to>
      <xdr:col>18</xdr:col>
      <xdr:colOff>352425</xdr:colOff>
      <xdr:row>16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DA28C1-715F-1276-21B5-C2F1162FC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30C6-EDBD-4E9A-924B-5028EA16AE54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0</v>
      </c>
    </row>
    <row r="2" spans="1:13" x14ac:dyDescent="0.35">
      <c r="A2" t="s">
        <v>3</v>
      </c>
    </row>
    <row r="4" spans="1:13" x14ac:dyDescent="0.35">
      <c r="A4" t="s">
        <v>1</v>
      </c>
      <c r="B4" s="1">
        <v>45770</v>
      </c>
    </row>
    <row r="6" spans="1:13" x14ac:dyDescent="0.35">
      <c r="A6" s="2" t="s">
        <v>2</v>
      </c>
    </row>
    <row r="10" spans="1:13" ht="18.5" x14ac:dyDescent="0.45">
      <c r="M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17ED-ED31-4BE3-AB0E-C3B274BCBEF3}">
  <sheetPr codeName="Sheet2"/>
  <dimension ref="A1:I32"/>
  <sheetViews>
    <sheetView workbookViewId="0"/>
  </sheetViews>
  <sheetFormatPr defaultRowHeight="14.5" x14ac:dyDescent="0.35"/>
  <cols>
    <col min="1" max="3" width="6.7265625" customWidth="1"/>
    <col min="4" max="4" width="5.81640625" customWidth="1"/>
    <col min="7" max="7" width="6.1796875" customWidth="1"/>
    <col min="8" max="8" width="6.453125" customWidth="1"/>
  </cols>
  <sheetData>
    <row r="1" spans="1:9" x14ac:dyDescent="0.35">
      <c r="A1" s="4" t="s">
        <v>4</v>
      </c>
      <c r="B1" s="4" t="s">
        <v>5</v>
      </c>
      <c r="C1" s="4" t="s">
        <v>6</v>
      </c>
      <c r="E1" t="s">
        <v>7</v>
      </c>
      <c r="H1" s="9" t="s">
        <v>13</v>
      </c>
      <c r="I1" s="9" t="s">
        <v>14</v>
      </c>
    </row>
    <row r="2" spans="1:9" x14ac:dyDescent="0.35">
      <c r="A2">
        <v>1</v>
      </c>
      <c r="B2">
        <v>23</v>
      </c>
      <c r="C2">
        <v>32</v>
      </c>
      <c r="E2" t="s">
        <v>8</v>
      </c>
      <c r="H2">
        <v>0</v>
      </c>
      <c r="I2" t="e">
        <f t="array" aca="1" ref="I2" ca="1">INDEX(JZS_TEST(F$5,F$6,F$7,H2),2)</f>
        <v>#NAME?</v>
      </c>
    </row>
    <row r="3" spans="1:9" x14ac:dyDescent="0.35">
      <c r="A3">
        <v>2</v>
      </c>
      <c r="B3">
        <v>6</v>
      </c>
      <c r="C3">
        <v>21</v>
      </c>
      <c r="H3">
        <f>H2+0.1</f>
        <v>0.1</v>
      </c>
      <c r="I3" t="e">
        <f t="array" aca="1" ref="I3" ca="1">INDEX(JZS_TEST(F$5,F$6,F$7,H3),2)</f>
        <v>#NAME?</v>
      </c>
    </row>
    <row r="4" spans="1:9" x14ac:dyDescent="0.35">
      <c r="A4">
        <v>3</v>
      </c>
      <c r="B4">
        <v>3</v>
      </c>
      <c r="C4">
        <v>11</v>
      </c>
      <c r="E4" t="s">
        <v>9</v>
      </c>
      <c r="F4" s="6">
        <v>0.70710678118654757</v>
      </c>
      <c r="H4">
        <f t="shared" ref="H4:H32" si="0">H3+0.1</f>
        <v>0.2</v>
      </c>
      <c r="I4" t="e">
        <f t="array" aca="1" ref="I4" ca="1">INDEX(JZS_TEST(F$5,F$6,F$7,H4),2)</f>
        <v>#NAME?</v>
      </c>
    </row>
    <row r="5" spans="1:9" x14ac:dyDescent="0.35">
      <c r="A5">
        <v>4</v>
      </c>
      <c r="B5">
        <v>-9</v>
      </c>
      <c r="C5">
        <v>8</v>
      </c>
      <c r="E5" t="s">
        <v>10</v>
      </c>
      <c r="F5" s="7" t="e">
        <f ca="1">T_STAT(B2:B13,C2:C13)</f>
        <v>#NAME?</v>
      </c>
      <c r="H5">
        <f t="shared" si="0"/>
        <v>0.30000000000000004</v>
      </c>
      <c r="I5" t="e">
        <f t="array" aca="1" ref="I5" ca="1">INDEX(JZS_TEST(F$5,F$6,F$7,H5),2)</f>
        <v>#NAME?</v>
      </c>
    </row>
    <row r="6" spans="1:9" x14ac:dyDescent="0.35">
      <c r="A6">
        <v>5</v>
      </c>
      <c r="B6">
        <v>3</v>
      </c>
      <c r="C6">
        <v>4</v>
      </c>
      <c r="E6" t="s">
        <v>11</v>
      </c>
      <c r="F6" s="7">
        <f>COUNT(B2:B13)</f>
        <v>12</v>
      </c>
      <c r="H6">
        <f t="shared" si="0"/>
        <v>0.4</v>
      </c>
      <c r="I6" t="e">
        <f t="array" aca="1" ref="I6" ca="1">INDEX(JZS_TEST(F$5,F$6,F$7,H6),2)</f>
        <v>#NAME?</v>
      </c>
    </row>
    <row r="7" spans="1:9" x14ac:dyDescent="0.35">
      <c r="A7">
        <v>6</v>
      </c>
      <c r="B7">
        <v>1</v>
      </c>
      <c r="C7">
        <v>-9</v>
      </c>
      <c r="E7" t="s">
        <v>12</v>
      </c>
      <c r="F7" s="8">
        <f>COUNT(C2:C13)</f>
        <v>12</v>
      </c>
      <c r="H7">
        <f t="shared" si="0"/>
        <v>0.5</v>
      </c>
      <c r="I7" t="e">
        <f t="array" aca="1" ref="I7" ca="1">INDEX(JZS_TEST(F$5,F$6,F$7,H7),2)</f>
        <v>#NAME?</v>
      </c>
    </row>
    <row r="8" spans="1:9" x14ac:dyDescent="0.35">
      <c r="A8">
        <v>7</v>
      </c>
      <c r="B8">
        <v>19</v>
      </c>
      <c r="C8">
        <v>28</v>
      </c>
      <c r="H8">
        <f t="shared" si="0"/>
        <v>0.6</v>
      </c>
      <c r="I8" t="e">
        <f t="array" aca="1" ref="I8" ca="1">INDEX(JZS_TEST(F$5,F$6,F$7,H8),2)</f>
        <v>#NAME?</v>
      </c>
    </row>
    <row r="9" spans="1:9" x14ac:dyDescent="0.35">
      <c r="A9">
        <v>8</v>
      </c>
      <c r="B9">
        <v>14</v>
      </c>
      <c r="C9">
        <v>3</v>
      </c>
      <c r="E9" t="e">
        <f t="array" aca="1" ref="E9:F12" ca="1">JZS_TEST(F5,F6,F7,F4,TRUE)</f>
        <v>#NAME?</v>
      </c>
      <c r="F9" s="6" t="e">
        <f ca="1"/>
        <v>#NAME?</v>
      </c>
      <c r="H9">
        <f t="shared" si="0"/>
        <v>0.7</v>
      </c>
      <c r="I9" t="e">
        <f t="array" aca="1" ref="I9" ca="1">INDEX(JZS_TEST(F$5,F$6,F$7,H9),2)</f>
        <v>#NAME?</v>
      </c>
    </row>
    <row r="10" spans="1:9" x14ac:dyDescent="0.35">
      <c r="A10">
        <v>9</v>
      </c>
      <c r="B10">
        <v>4</v>
      </c>
      <c r="C10">
        <v>24</v>
      </c>
      <c r="E10" t="e">
        <f ca="1"/>
        <v>#NAME?</v>
      </c>
      <c r="F10" s="7" t="e">
        <f ca="1"/>
        <v>#NAME?</v>
      </c>
      <c r="H10">
        <f t="shared" si="0"/>
        <v>0.79999999999999993</v>
      </c>
      <c r="I10" t="e">
        <f t="array" aca="1" ref="I10" ca="1">INDEX(JZS_TEST(F$5,F$6,F$7,H10),2)</f>
        <v>#NAME?</v>
      </c>
    </row>
    <row r="11" spans="1:9" x14ac:dyDescent="0.35">
      <c r="A11">
        <v>10</v>
      </c>
      <c r="B11">
        <v>-6</v>
      </c>
      <c r="C11">
        <v>9</v>
      </c>
      <c r="E11" t="e">
        <f ca="1"/>
        <v>#NAME?</v>
      </c>
      <c r="F11" s="7" t="e">
        <f ca="1"/>
        <v>#NAME?</v>
      </c>
      <c r="H11">
        <f t="shared" si="0"/>
        <v>0.89999999999999991</v>
      </c>
      <c r="I11" t="e">
        <f t="array" aca="1" ref="I11" ca="1">INDEX(JZS_TEST(F$5,F$6,F$7,H11),2)</f>
        <v>#NAME?</v>
      </c>
    </row>
    <row r="12" spans="1:9" x14ac:dyDescent="0.35">
      <c r="A12">
        <v>11</v>
      </c>
      <c r="B12">
        <v>4</v>
      </c>
      <c r="C12">
        <v>28</v>
      </c>
      <c r="E12" t="e">
        <f ca="1"/>
        <v>#NAME?</v>
      </c>
      <c r="F12" s="8" t="e">
        <f ca="1"/>
        <v>#NAME?</v>
      </c>
      <c r="H12">
        <f t="shared" si="0"/>
        <v>0.99999999999999989</v>
      </c>
      <c r="I12" t="e">
        <f t="array" aca="1" ref="I12" ca="1">INDEX(JZS_TEST(F$5,F$6,F$7,H12),2)</f>
        <v>#NAME?</v>
      </c>
    </row>
    <row r="13" spans="1:9" x14ac:dyDescent="0.35">
      <c r="A13" s="5">
        <v>12</v>
      </c>
      <c r="B13" s="5">
        <v>-21</v>
      </c>
      <c r="C13" s="5">
        <v>3</v>
      </c>
      <c r="H13">
        <f t="shared" si="0"/>
        <v>1.0999999999999999</v>
      </c>
      <c r="I13" t="e">
        <f t="array" aca="1" ref="I13" ca="1">INDEX(JZS_TEST(F$5,F$6,F$7,H13),2)</f>
        <v>#NAME?</v>
      </c>
    </row>
    <row r="14" spans="1:9" x14ac:dyDescent="0.35">
      <c r="H14">
        <f t="shared" si="0"/>
        <v>1.2</v>
      </c>
      <c r="I14" t="e">
        <f t="array" aca="1" ref="I14" ca="1">INDEX(JZS_TEST(F$5,F$6,F$7,H14),2)</f>
        <v>#NAME?</v>
      </c>
    </row>
    <row r="15" spans="1:9" x14ac:dyDescent="0.35">
      <c r="H15">
        <f t="shared" si="0"/>
        <v>1.3</v>
      </c>
      <c r="I15" t="e">
        <f t="array" aca="1" ref="I15" ca="1">INDEX(JZS_TEST(F$5,F$6,F$7,H15),2)</f>
        <v>#NAME?</v>
      </c>
    </row>
    <row r="16" spans="1:9" x14ac:dyDescent="0.35">
      <c r="H16">
        <f t="shared" si="0"/>
        <v>1.4000000000000001</v>
      </c>
      <c r="I16" t="e">
        <f t="array" aca="1" ref="I16" ca="1">INDEX(JZS_TEST(F$5,F$6,F$7,H16),2)</f>
        <v>#NAME?</v>
      </c>
    </row>
    <row r="17" spans="8:9" x14ac:dyDescent="0.35">
      <c r="H17">
        <f t="shared" si="0"/>
        <v>1.5000000000000002</v>
      </c>
      <c r="I17" t="e">
        <f t="array" aca="1" ref="I17" ca="1">INDEX(JZS_TEST(F$5,F$6,F$7,H17),2)</f>
        <v>#NAME?</v>
      </c>
    </row>
    <row r="18" spans="8:9" x14ac:dyDescent="0.35">
      <c r="H18">
        <f t="shared" si="0"/>
        <v>1.6000000000000003</v>
      </c>
      <c r="I18" t="e">
        <f t="array" aca="1" ref="I18" ca="1">INDEX(JZS_TEST(F$5,F$6,F$7,H18),2)</f>
        <v>#NAME?</v>
      </c>
    </row>
    <row r="19" spans="8:9" x14ac:dyDescent="0.35">
      <c r="H19">
        <f t="shared" si="0"/>
        <v>1.7000000000000004</v>
      </c>
      <c r="I19" t="e">
        <f t="array" aca="1" ref="I19" ca="1">INDEX(JZS_TEST(F$5,F$6,F$7,H19),2)</f>
        <v>#NAME?</v>
      </c>
    </row>
    <row r="20" spans="8:9" x14ac:dyDescent="0.35">
      <c r="H20">
        <f t="shared" si="0"/>
        <v>1.8000000000000005</v>
      </c>
      <c r="I20" t="e">
        <f t="array" aca="1" ref="I20" ca="1">INDEX(JZS_TEST(F$5,F$6,F$7,H20),2)</f>
        <v>#NAME?</v>
      </c>
    </row>
    <row r="21" spans="8:9" x14ac:dyDescent="0.35">
      <c r="H21">
        <f t="shared" si="0"/>
        <v>1.9000000000000006</v>
      </c>
      <c r="I21" t="e">
        <f t="array" aca="1" ref="I21" ca="1">INDEX(JZS_TEST(F$5,F$6,F$7,H21),2)</f>
        <v>#NAME?</v>
      </c>
    </row>
    <row r="22" spans="8:9" x14ac:dyDescent="0.35">
      <c r="H22">
        <f t="shared" si="0"/>
        <v>2.0000000000000004</v>
      </c>
      <c r="I22" t="e">
        <f t="array" aca="1" ref="I22" ca="1">INDEX(JZS_TEST(F$5,F$6,F$7,H22),2)</f>
        <v>#NAME?</v>
      </c>
    </row>
    <row r="23" spans="8:9" x14ac:dyDescent="0.35">
      <c r="H23">
        <f t="shared" si="0"/>
        <v>2.1000000000000005</v>
      </c>
      <c r="I23" t="e">
        <f t="array" aca="1" ref="I23" ca="1">INDEX(JZS_TEST(F$5,F$6,F$7,H23),2)</f>
        <v>#NAME?</v>
      </c>
    </row>
    <row r="24" spans="8:9" x14ac:dyDescent="0.35">
      <c r="H24">
        <f t="shared" si="0"/>
        <v>2.2000000000000006</v>
      </c>
      <c r="I24" t="e">
        <f t="array" aca="1" ref="I24" ca="1">INDEX(JZS_TEST(F$5,F$6,F$7,H24),2)</f>
        <v>#NAME?</v>
      </c>
    </row>
    <row r="25" spans="8:9" x14ac:dyDescent="0.35">
      <c r="H25">
        <f t="shared" si="0"/>
        <v>2.3000000000000007</v>
      </c>
      <c r="I25" t="e">
        <f t="array" aca="1" ref="I25" ca="1">INDEX(JZS_TEST(F$5,F$6,F$7,H25),2)</f>
        <v>#NAME?</v>
      </c>
    </row>
    <row r="26" spans="8:9" x14ac:dyDescent="0.35">
      <c r="H26">
        <f t="shared" si="0"/>
        <v>2.4000000000000008</v>
      </c>
      <c r="I26" t="e">
        <f t="array" aca="1" ref="I26" ca="1">INDEX(JZS_TEST(F$5,F$6,F$7,H26),2)</f>
        <v>#NAME?</v>
      </c>
    </row>
    <row r="27" spans="8:9" x14ac:dyDescent="0.35">
      <c r="H27">
        <f t="shared" si="0"/>
        <v>2.5000000000000009</v>
      </c>
      <c r="I27" t="e">
        <f t="array" aca="1" ref="I27" ca="1">INDEX(JZS_TEST(F$5,F$6,F$7,H27),2)</f>
        <v>#NAME?</v>
      </c>
    </row>
    <row r="28" spans="8:9" x14ac:dyDescent="0.35">
      <c r="H28">
        <f t="shared" si="0"/>
        <v>2.600000000000001</v>
      </c>
      <c r="I28" t="e">
        <f t="array" aca="1" ref="I28" ca="1">INDEX(JZS_TEST(F$5,F$6,F$7,H28),2)</f>
        <v>#NAME?</v>
      </c>
    </row>
    <row r="29" spans="8:9" x14ac:dyDescent="0.35">
      <c r="H29">
        <f t="shared" si="0"/>
        <v>2.7000000000000011</v>
      </c>
      <c r="I29" t="e">
        <f t="array" aca="1" ref="I29" ca="1">INDEX(JZS_TEST(F$5,F$6,F$7,H29),2)</f>
        <v>#NAME?</v>
      </c>
    </row>
    <row r="30" spans="8:9" x14ac:dyDescent="0.35">
      <c r="H30">
        <f t="shared" si="0"/>
        <v>2.8000000000000012</v>
      </c>
      <c r="I30" t="e">
        <f t="array" aca="1" ref="I30" ca="1">INDEX(JZS_TEST(F$5,F$6,F$7,H30),2)</f>
        <v>#NAME?</v>
      </c>
    </row>
    <row r="31" spans="8:9" x14ac:dyDescent="0.35">
      <c r="H31">
        <f t="shared" si="0"/>
        <v>2.9000000000000012</v>
      </c>
      <c r="I31" t="e">
        <f t="array" aca="1" ref="I31" ca="1">INDEX(JZS_TEST(F$5,F$6,F$7,H31),2)</f>
        <v>#NAME?</v>
      </c>
    </row>
    <row r="32" spans="8:9" x14ac:dyDescent="0.35">
      <c r="H32">
        <f t="shared" si="0"/>
        <v>3.0000000000000013</v>
      </c>
      <c r="I32" t="e">
        <f t="array" aca="1" ref="I32" ca="1">INDEX(JZS_TEST(F$5,F$6,F$7,H32),2)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ACF6-B73E-45B7-A13F-6B41B6C2FA36}">
  <sheetPr codeName="Sheet3"/>
  <dimension ref="A1:I13"/>
  <sheetViews>
    <sheetView workbookViewId="0"/>
  </sheetViews>
  <sheetFormatPr defaultRowHeight="14.5" x14ac:dyDescent="0.35"/>
  <cols>
    <col min="1" max="3" width="6.7265625" customWidth="1"/>
    <col min="4" max="4" width="5.81640625" customWidth="1"/>
    <col min="7" max="7" width="5.54296875" customWidth="1"/>
  </cols>
  <sheetData>
    <row r="1" spans="1:9" x14ac:dyDescent="0.35">
      <c r="A1" s="4" t="s">
        <v>4</v>
      </c>
      <c r="B1" s="4" t="s">
        <v>5</v>
      </c>
      <c r="C1" s="4" t="s">
        <v>6</v>
      </c>
      <c r="E1" t="s">
        <v>7</v>
      </c>
    </row>
    <row r="2" spans="1:9" x14ac:dyDescent="0.35">
      <c r="A2">
        <v>1</v>
      </c>
      <c r="B2">
        <v>23</v>
      </c>
      <c r="C2">
        <v>32</v>
      </c>
      <c r="E2" t="s">
        <v>8</v>
      </c>
      <c r="H2" t="s">
        <v>15</v>
      </c>
    </row>
    <row r="3" spans="1:9" x14ac:dyDescent="0.35">
      <c r="A3">
        <v>2</v>
      </c>
      <c r="B3">
        <v>6</v>
      </c>
      <c r="C3">
        <v>21</v>
      </c>
    </row>
    <row r="4" spans="1:9" x14ac:dyDescent="0.35">
      <c r="A4">
        <v>3</v>
      </c>
      <c r="B4">
        <v>3</v>
      </c>
      <c r="C4">
        <v>11</v>
      </c>
      <c r="E4" t="s">
        <v>9</v>
      </c>
      <c r="F4" s="6">
        <v>0.70710678118654757</v>
      </c>
      <c r="H4" t="s">
        <v>16</v>
      </c>
    </row>
    <row r="5" spans="1:9" x14ac:dyDescent="0.35">
      <c r="A5">
        <v>4</v>
      </c>
      <c r="B5">
        <v>-9</v>
      </c>
      <c r="C5">
        <v>8</v>
      </c>
      <c r="E5" t="s">
        <v>10</v>
      </c>
      <c r="F5" s="7" t="e">
        <f ca="1">T_STAT(B2:B13,C2:C13)</f>
        <v>#NAME?</v>
      </c>
    </row>
    <row r="6" spans="1:9" x14ac:dyDescent="0.35">
      <c r="A6">
        <v>5</v>
      </c>
      <c r="B6">
        <v>3</v>
      </c>
      <c r="C6">
        <v>4</v>
      </c>
      <c r="E6" t="s">
        <v>11</v>
      </c>
      <c r="F6" s="7">
        <f>COUNT(B2:B13)</f>
        <v>12</v>
      </c>
      <c r="H6" t="s">
        <v>17</v>
      </c>
      <c r="I6" s="6" t="e">
        <f ca="1">(2-_xlfn.T.TEST(B2:B13,C2:C13,2,3))*F10</f>
        <v>#NAME?</v>
      </c>
    </row>
    <row r="7" spans="1:9" x14ac:dyDescent="0.35">
      <c r="A7">
        <v>6</v>
      </c>
      <c r="B7">
        <v>1</v>
      </c>
      <c r="C7">
        <v>-9</v>
      </c>
      <c r="E7" t="s">
        <v>12</v>
      </c>
      <c r="F7" s="8">
        <f>COUNT(C2:C13)</f>
        <v>12</v>
      </c>
      <c r="H7" t="s">
        <v>18</v>
      </c>
      <c r="I7" s="8" t="e">
        <f ca="1">1/I6</f>
        <v>#NAME?</v>
      </c>
    </row>
    <row r="8" spans="1:9" x14ac:dyDescent="0.35">
      <c r="A8">
        <v>7</v>
      </c>
      <c r="B8">
        <v>19</v>
      </c>
      <c r="C8">
        <v>28</v>
      </c>
    </row>
    <row r="9" spans="1:9" x14ac:dyDescent="0.35">
      <c r="A9">
        <v>8</v>
      </c>
      <c r="B9">
        <v>14</v>
      </c>
      <c r="C9">
        <v>3</v>
      </c>
      <c r="E9" t="e">
        <f t="array" aca="1" ref="E9:F12" ca="1">JZS_TEST(F5,F6,F7,F4,TRUE)</f>
        <v>#NAME?</v>
      </c>
      <c r="F9" s="6" t="e">
        <f ca="1"/>
        <v>#NAME?</v>
      </c>
      <c r="H9" t="s">
        <v>19</v>
      </c>
    </row>
    <row r="10" spans="1:9" x14ac:dyDescent="0.35">
      <c r="A10">
        <v>9</v>
      </c>
      <c r="B10">
        <v>4</v>
      </c>
      <c r="C10">
        <v>24</v>
      </c>
      <c r="E10" t="e">
        <f ca="1"/>
        <v>#NAME?</v>
      </c>
      <c r="F10" s="7" t="e">
        <f ca="1"/>
        <v>#NAME?</v>
      </c>
    </row>
    <row r="11" spans="1:9" x14ac:dyDescent="0.35">
      <c r="A11">
        <v>10</v>
      </c>
      <c r="B11">
        <v>-6</v>
      </c>
      <c r="C11">
        <v>9</v>
      </c>
      <c r="E11" t="e">
        <f ca="1"/>
        <v>#NAME?</v>
      </c>
      <c r="F11" s="7" t="e">
        <f ca="1"/>
        <v>#NAME?</v>
      </c>
      <c r="H11" t="s">
        <v>20</v>
      </c>
      <c r="I11" s="6" t="e">
        <f ca="1">_xlfn.T.TEST(B2:B13,C2:C13,2,3)*F10</f>
        <v>#NAME?</v>
      </c>
    </row>
    <row r="12" spans="1:9" x14ac:dyDescent="0.35">
      <c r="A12">
        <v>11</v>
      </c>
      <c r="B12">
        <v>4</v>
      </c>
      <c r="C12">
        <v>28</v>
      </c>
      <c r="E12" t="e">
        <f ca="1"/>
        <v>#NAME?</v>
      </c>
      <c r="F12" s="8" t="e">
        <f ca="1"/>
        <v>#NAME?</v>
      </c>
      <c r="H12" t="s">
        <v>21</v>
      </c>
      <c r="I12" s="8" t="e">
        <f ca="1">1/I11</f>
        <v>#NAME?</v>
      </c>
    </row>
    <row r="13" spans="1:9" x14ac:dyDescent="0.35">
      <c r="A13" s="5">
        <v>12</v>
      </c>
      <c r="B13" s="5">
        <v>-21</v>
      </c>
      <c r="C13" s="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1529-BDB8-4B14-97C4-8F19E6D3DF04}">
  <sheetPr codeName="Sheet5"/>
  <dimension ref="A1:I13"/>
  <sheetViews>
    <sheetView workbookViewId="0"/>
  </sheetViews>
  <sheetFormatPr defaultRowHeight="14.5" x14ac:dyDescent="0.35"/>
  <cols>
    <col min="1" max="3" width="6.7265625" customWidth="1"/>
  </cols>
  <sheetData>
    <row r="1" spans="1:9" x14ac:dyDescent="0.35">
      <c r="A1" s="4" t="s">
        <v>4</v>
      </c>
      <c r="B1" s="4" t="s">
        <v>5</v>
      </c>
      <c r="C1" s="4" t="s">
        <v>6</v>
      </c>
      <c r="E1" t="s">
        <v>7</v>
      </c>
    </row>
    <row r="2" spans="1:9" x14ac:dyDescent="0.35">
      <c r="A2">
        <v>1</v>
      </c>
      <c r="B2">
        <v>23</v>
      </c>
      <c r="C2">
        <v>32</v>
      </c>
      <c r="E2" t="s">
        <v>8</v>
      </c>
      <c r="H2" t="s">
        <v>15</v>
      </c>
    </row>
    <row r="3" spans="1:9" x14ac:dyDescent="0.35">
      <c r="A3">
        <v>2</v>
      </c>
      <c r="B3">
        <v>6</v>
      </c>
      <c r="C3">
        <v>21</v>
      </c>
    </row>
    <row r="4" spans="1:9" x14ac:dyDescent="0.35">
      <c r="A4">
        <v>3</v>
      </c>
      <c r="B4">
        <v>3</v>
      </c>
      <c r="C4">
        <v>11</v>
      </c>
      <c r="E4" t="s">
        <v>28</v>
      </c>
      <c r="F4" s="6">
        <v>0.70710678118654757</v>
      </c>
      <c r="H4" t="s">
        <v>16</v>
      </c>
    </row>
    <row r="5" spans="1:9" x14ac:dyDescent="0.35">
      <c r="A5">
        <v>4</v>
      </c>
      <c r="B5">
        <v>-9</v>
      </c>
      <c r="C5">
        <v>8</v>
      </c>
      <c r="E5" t="s">
        <v>10</v>
      </c>
      <c r="F5" s="7" t="e">
        <f ca="1">T_STAT(B2:B13,C2:C13)</f>
        <v>#NAME?</v>
      </c>
    </row>
    <row r="6" spans="1:9" x14ac:dyDescent="0.35">
      <c r="A6">
        <v>5</v>
      </c>
      <c r="B6">
        <v>3</v>
      </c>
      <c r="C6">
        <v>4</v>
      </c>
      <c r="E6" t="s">
        <v>11</v>
      </c>
      <c r="F6" s="7">
        <f>COUNT(B2:B13)</f>
        <v>12</v>
      </c>
      <c r="H6" t="s">
        <v>17</v>
      </c>
      <c r="I6" s="6" t="e">
        <f ca="1">(2-_xlfn.T.TEST(B2:B13,C2:C13,2,3))*F10</f>
        <v>#NAME?</v>
      </c>
    </row>
    <row r="7" spans="1:9" x14ac:dyDescent="0.35">
      <c r="A7">
        <v>6</v>
      </c>
      <c r="B7">
        <v>1</v>
      </c>
      <c r="C7">
        <v>-9</v>
      </c>
      <c r="E7" t="s">
        <v>12</v>
      </c>
      <c r="F7" s="8">
        <f>COUNT(C2:C13)</f>
        <v>12</v>
      </c>
      <c r="H7" t="s">
        <v>18</v>
      </c>
      <c r="I7" s="8" t="e">
        <f ca="1">1/I6</f>
        <v>#NAME?</v>
      </c>
    </row>
    <row r="8" spans="1:9" x14ac:dyDescent="0.35">
      <c r="A8">
        <v>7</v>
      </c>
      <c r="B8">
        <v>19</v>
      </c>
      <c r="C8">
        <v>28</v>
      </c>
    </row>
    <row r="9" spans="1:9" x14ac:dyDescent="0.35">
      <c r="A9">
        <v>8</v>
      </c>
      <c r="B9">
        <v>14</v>
      </c>
      <c r="C9">
        <v>3</v>
      </c>
      <c r="E9" t="e">
        <f t="array" aca="1" ref="E9:F12" ca="1">BayesT_TEST(F5,F6,F7,F4,TRUE)</f>
        <v>#NAME?</v>
      </c>
      <c r="F9" s="6" t="e">
        <f ca="1"/>
        <v>#NAME?</v>
      </c>
      <c r="H9" t="s">
        <v>19</v>
      </c>
    </row>
    <row r="10" spans="1:9" x14ac:dyDescent="0.35">
      <c r="A10">
        <v>9</v>
      </c>
      <c r="B10">
        <v>4</v>
      </c>
      <c r="C10">
        <v>24</v>
      </c>
      <c r="E10" t="e">
        <f ca="1"/>
        <v>#NAME?</v>
      </c>
      <c r="F10" s="7" t="e">
        <f ca="1"/>
        <v>#NAME?</v>
      </c>
    </row>
    <row r="11" spans="1:9" x14ac:dyDescent="0.35">
      <c r="A11">
        <v>10</v>
      </c>
      <c r="B11">
        <v>-6</v>
      </c>
      <c r="C11">
        <v>9</v>
      </c>
      <c r="E11" t="e">
        <f ca="1"/>
        <v>#NAME?</v>
      </c>
      <c r="F11" s="7" t="e">
        <f ca="1"/>
        <v>#NAME?</v>
      </c>
      <c r="H11" t="s">
        <v>20</v>
      </c>
      <c r="I11" s="6" t="e">
        <f ca="1">_xlfn.T.TEST(B2:B13,C2:C13,2,3)*F10</f>
        <v>#NAME?</v>
      </c>
    </row>
    <row r="12" spans="1:9" x14ac:dyDescent="0.35">
      <c r="A12">
        <v>11</v>
      </c>
      <c r="B12">
        <v>4</v>
      </c>
      <c r="C12">
        <v>28</v>
      </c>
      <c r="E12" t="e">
        <f ca="1"/>
        <v>#NAME?</v>
      </c>
      <c r="F12" s="8" t="e">
        <f ca="1"/>
        <v>#NAME?</v>
      </c>
      <c r="H12" t="s">
        <v>21</v>
      </c>
      <c r="I12" s="8" t="e">
        <f ca="1">1/I11</f>
        <v>#NAME?</v>
      </c>
    </row>
    <row r="13" spans="1:9" x14ac:dyDescent="0.35">
      <c r="A13" s="5">
        <v>12</v>
      </c>
      <c r="B13" s="5">
        <v>-21</v>
      </c>
      <c r="C13" s="5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2B4D-97B6-41B7-9DD6-C0BF5BE88AB8}">
  <sheetPr codeName="Sheet6"/>
  <dimension ref="A1:J32"/>
  <sheetViews>
    <sheetView workbookViewId="0"/>
  </sheetViews>
  <sheetFormatPr defaultRowHeight="14.5" x14ac:dyDescent="0.35"/>
  <cols>
    <col min="1" max="4" width="6.7265625" customWidth="1"/>
  </cols>
  <sheetData>
    <row r="1" spans="1:10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7</v>
      </c>
      <c r="I1" s="9" t="s">
        <v>13</v>
      </c>
      <c r="J1" s="9" t="s">
        <v>14</v>
      </c>
    </row>
    <row r="2" spans="1:10" x14ac:dyDescent="0.35">
      <c r="A2">
        <v>1</v>
      </c>
      <c r="B2">
        <v>9</v>
      </c>
      <c r="C2">
        <v>36</v>
      </c>
      <c r="D2">
        <f>C2-B2</f>
        <v>27</v>
      </c>
      <c r="F2" t="s">
        <v>30</v>
      </c>
      <c r="I2">
        <v>0</v>
      </c>
      <c r="J2" t="e">
        <f t="array" aca="1" ref="J2" ca="1">INDEX(JZS_TEST(G$5,G$6,,I2),2)</f>
        <v>#NAME?</v>
      </c>
    </row>
    <row r="3" spans="1:10" x14ac:dyDescent="0.35">
      <c r="A3">
        <v>2</v>
      </c>
      <c r="B3">
        <v>6</v>
      </c>
      <c r="C3">
        <v>21</v>
      </c>
      <c r="D3">
        <f t="shared" ref="D3:D13" si="0">C3-B3</f>
        <v>15</v>
      </c>
      <c r="I3">
        <f>I2+0.1</f>
        <v>0.1</v>
      </c>
      <c r="J3" t="e">
        <f t="array" aca="1" ref="J3" ca="1">INDEX(JZS_TEST(G$5,G$6,,I3),2)</f>
        <v>#NAME?</v>
      </c>
    </row>
    <row r="4" spans="1:10" x14ac:dyDescent="0.35">
      <c r="A4">
        <v>3</v>
      </c>
      <c r="B4">
        <v>3</v>
      </c>
      <c r="C4">
        <v>-2</v>
      </c>
      <c r="D4">
        <f t="shared" si="0"/>
        <v>-5</v>
      </c>
      <c r="F4" t="s">
        <v>9</v>
      </c>
      <c r="G4" s="6">
        <v>0.70710678118654757</v>
      </c>
      <c r="I4">
        <f t="shared" ref="I4:I32" si="1">I3+0.1</f>
        <v>0.2</v>
      </c>
      <c r="J4" t="e">
        <f t="array" aca="1" ref="J4" ca="1">INDEX(JZS_TEST(G$5,G$6,,I4),2)</f>
        <v>#NAME?</v>
      </c>
    </row>
    <row r="5" spans="1:10" x14ac:dyDescent="0.35">
      <c r="A5">
        <v>4</v>
      </c>
      <c r="B5">
        <v>-3</v>
      </c>
      <c r="C5">
        <v>4</v>
      </c>
      <c r="D5">
        <f t="shared" si="0"/>
        <v>7</v>
      </c>
      <c r="F5" t="s">
        <v>10</v>
      </c>
      <c r="G5" s="7" t="e">
        <f ca="1">T_STAT(B2:B13,C2:C13,TRUE)</f>
        <v>#NAME?</v>
      </c>
      <c r="I5">
        <f t="shared" si="1"/>
        <v>0.30000000000000004</v>
      </c>
      <c r="J5" t="e">
        <f t="array" aca="1" ref="J5" ca="1">INDEX(JZS_TEST(G$5,G$6,,I5),2)</f>
        <v>#NAME?</v>
      </c>
    </row>
    <row r="6" spans="1:10" x14ac:dyDescent="0.35">
      <c r="A6">
        <v>5</v>
      </c>
      <c r="B6">
        <v>3</v>
      </c>
      <c r="C6">
        <v>4</v>
      </c>
      <c r="D6">
        <f t="shared" si="0"/>
        <v>1</v>
      </c>
      <c r="F6" t="s">
        <v>31</v>
      </c>
      <c r="G6" s="8">
        <f>COUNT(B2:B13)</f>
        <v>12</v>
      </c>
      <c r="I6">
        <f t="shared" si="1"/>
        <v>0.4</v>
      </c>
      <c r="J6" t="e">
        <f t="array" aca="1" ref="J6" ca="1">INDEX(JZS_TEST(G$5,G$6,,I6),2)</f>
        <v>#NAME?</v>
      </c>
    </row>
    <row r="7" spans="1:10" x14ac:dyDescent="0.35">
      <c r="A7">
        <v>6</v>
      </c>
      <c r="B7">
        <v>1</v>
      </c>
      <c r="C7">
        <v>-9</v>
      </c>
      <c r="D7">
        <f t="shared" si="0"/>
        <v>-10</v>
      </c>
      <c r="I7">
        <f t="shared" si="1"/>
        <v>0.5</v>
      </c>
      <c r="J7" t="e">
        <f t="array" aca="1" ref="J7" ca="1">INDEX(JZS_TEST(G$5,G$6,,I7),2)</f>
        <v>#NAME?</v>
      </c>
    </row>
    <row r="8" spans="1:10" x14ac:dyDescent="0.35">
      <c r="A8">
        <v>7</v>
      </c>
      <c r="B8">
        <v>12</v>
      </c>
      <c r="C8">
        <v>44</v>
      </c>
      <c r="D8">
        <f t="shared" si="0"/>
        <v>32</v>
      </c>
      <c r="F8" t="e">
        <f t="array" aca="1" ref="F8:G11" ca="1">JZS_TEST(G5,G6,,G4,TRUE)</f>
        <v>#NAME?</v>
      </c>
      <c r="G8" s="6" t="e">
        <f ca="1"/>
        <v>#NAME?</v>
      </c>
      <c r="I8">
        <f t="shared" si="1"/>
        <v>0.6</v>
      </c>
      <c r="J8" t="e">
        <f t="array" aca="1" ref="J8" ca="1">INDEX(JZS_TEST(G$5,G$6,,I8),2)</f>
        <v>#NAME?</v>
      </c>
    </row>
    <row r="9" spans="1:10" x14ac:dyDescent="0.35">
      <c r="A9">
        <v>8</v>
      </c>
      <c r="B9">
        <v>11</v>
      </c>
      <c r="C9">
        <v>3</v>
      </c>
      <c r="D9">
        <f t="shared" si="0"/>
        <v>-8</v>
      </c>
      <c r="F9" t="e">
        <f ca="1"/>
        <v>#NAME?</v>
      </c>
      <c r="G9" s="7" t="e">
        <f ca="1"/>
        <v>#NAME?</v>
      </c>
      <c r="I9">
        <f t="shared" si="1"/>
        <v>0.7</v>
      </c>
      <c r="J9" t="e">
        <f t="array" aca="1" ref="J9" ca="1">INDEX(JZS_TEST(G$5,G$6,,I9),2)</f>
        <v>#NAME?</v>
      </c>
    </row>
    <row r="10" spans="1:10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  <c r="I10">
        <f t="shared" si="1"/>
        <v>0.79999999999999993</v>
      </c>
      <c r="J10" t="e">
        <f t="array" aca="1" ref="J10" ca="1">INDEX(JZS_TEST(G$5,G$6,,I10),2)</f>
        <v>#NAME?</v>
      </c>
    </row>
    <row r="11" spans="1:10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8" t="e">
        <f ca="1"/>
        <v>#NAME?</v>
      </c>
      <c r="I11">
        <f t="shared" si="1"/>
        <v>0.89999999999999991</v>
      </c>
      <c r="J11" t="e">
        <f t="array" aca="1" ref="J11" ca="1">INDEX(JZS_TEST(G$5,G$6,,I11),2)</f>
        <v>#NAME?</v>
      </c>
    </row>
    <row r="12" spans="1:10" x14ac:dyDescent="0.35">
      <c r="A12">
        <v>11</v>
      </c>
      <c r="B12">
        <v>4</v>
      </c>
      <c r="C12">
        <v>28</v>
      </c>
      <c r="D12">
        <f t="shared" si="0"/>
        <v>24</v>
      </c>
      <c r="I12">
        <f t="shared" si="1"/>
        <v>0.99999999999999989</v>
      </c>
      <c r="J12" t="e">
        <f t="array" aca="1" ref="J12" ca="1">INDEX(JZS_TEST(G$5,G$6,,I12),2)</f>
        <v>#NAME?</v>
      </c>
    </row>
    <row r="13" spans="1:10" x14ac:dyDescent="0.35">
      <c r="A13" s="5">
        <v>12</v>
      </c>
      <c r="B13" s="5">
        <v>8</v>
      </c>
      <c r="C13" s="5">
        <v>3</v>
      </c>
      <c r="D13" s="5">
        <f t="shared" si="0"/>
        <v>-5</v>
      </c>
      <c r="I13">
        <f t="shared" si="1"/>
        <v>1.0999999999999999</v>
      </c>
      <c r="J13" t="e">
        <f t="array" aca="1" ref="J13" ca="1">INDEX(JZS_TEST(G$5,G$6,,I13),2)</f>
        <v>#NAME?</v>
      </c>
    </row>
    <row r="14" spans="1:10" x14ac:dyDescent="0.35">
      <c r="I14">
        <f t="shared" si="1"/>
        <v>1.2</v>
      </c>
      <c r="J14" t="e">
        <f t="array" aca="1" ref="J14" ca="1">INDEX(JZS_TEST(G$5,G$6,,I14),2)</f>
        <v>#NAME?</v>
      </c>
    </row>
    <row r="15" spans="1:10" x14ac:dyDescent="0.35">
      <c r="I15">
        <f t="shared" si="1"/>
        <v>1.3</v>
      </c>
      <c r="J15" t="e">
        <f t="array" aca="1" ref="J15" ca="1">INDEX(JZS_TEST(G$5,G$6,,I15),2)</f>
        <v>#NAME?</v>
      </c>
    </row>
    <row r="16" spans="1:10" x14ac:dyDescent="0.35">
      <c r="I16">
        <f t="shared" si="1"/>
        <v>1.4000000000000001</v>
      </c>
      <c r="J16" t="e">
        <f t="array" aca="1" ref="J16" ca="1">INDEX(JZS_TEST(G$5,G$6,,I16),2)</f>
        <v>#NAME?</v>
      </c>
    </row>
    <row r="17" spans="9:10" x14ac:dyDescent="0.35">
      <c r="I17">
        <f t="shared" si="1"/>
        <v>1.5000000000000002</v>
      </c>
      <c r="J17" t="e">
        <f t="array" aca="1" ref="J17" ca="1">INDEX(JZS_TEST(G$5,G$6,,I17),2)</f>
        <v>#NAME?</v>
      </c>
    </row>
    <row r="18" spans="9:10" x14ac:dyDescent="0.35">
      <c r="I18">
        <f t="shared" si="1"/>
        <v>1.6000000000000003</v>
      </c>
      <c r="J18" t="e">
        <f t="array" aca="1" ref="J18" ca="1">INDEX(JZS_TEST(G$5,G$6,,I18),2)</f>
        <v>#NAME?</v>
      </c>
    </row>
    <row r="19" spans="9:10" x14ac:dyDescent="0.35">
      <c r="I19">
        <f t="shared" si="1"/>
        <v>1.7000000000000004</v>
      </c>
      <c r="J19" t="e">
        <f t="array" aca="1" ref="J19" ca="1">INDEX(JZS_TEST(G$5,G$6,,I19),2)</f>
        <v>#NAME?</v>
      </c>
    </row>
    <row r="20" spans="9:10" x14ac:dyDescent="0.35">
      <c r="I20">
        <f t="shared" si="1"/>
        <v>1.8000000000000005</v>
      </c>
      <c r="J20" t="e">
        <f t="array" aca="1" ref="J20" ca="1">INDEX(JZS_TEST(G$5,G$6,,I20),2)</f>
        <v>#NAME?</v>
      </c>
    </row>
    <row r="21" spans="9:10" x14ac:dyDescent="0.35">
      <c r="I21">
        <f t="shared" si="1"/>
        <v>1.9000000000000006</v>
      </c>
      <c r="J21" t="e">
        <f t="array" aca="1" ref="J21" ca="1">INDEX(JZS_TEST(G$5,G$6,,I21),2)</f>
        <v>#NAME?</v>
      </c>
    </row>
    <row r="22" spans="9:10" x14ac:dyDescent="0.35">
      <c r="I22">
        <f t="shared" si="1"/>
        <v>2.0000000000000004</v>
      </c>
      <c r="J22" t="e">
        <f t="array" aca="1" ref="J22" ca="1">INDEX(JZS_TEST(G$5,G$6,,I22),2)</f>
        <v>#NAME?</v>
      </c>
    </row>
    <row r="23" spans="9:10" x14ac:dyDescent="0.35">
      <c r="I23">
        <f t="shared" si="1"/>
        <v>2.1000000000000005</v>
      </c>
      <c r="J23" t="e">
        <f t="array" aca="1" ref="J23" ca="1">INDEX(JZS_TEST(G$5,G$6,,I23),2)</f>
        <v>#NAME?</v>
      </c>
    </row>
    <row r="24" spans="9:10" x14ac:dyDescent="0.35">
      <c r="I24">
        <f t="shared" si="1"/>
        <v>2.2000000000000006</v>
      </c>
      <c r="J24" t="e">
        <f t="array" aca="1" ref="J24" ca="1">INDEX(JZS_TEST(G$5,G$6,,I24),2)</f>
        <v>#NAME?</v>
      </c>
    </row>
    <row r="25" spans="9:10" x14ac:dyDescent="0.35">
      <c r="I25">
        <f t="shared" si="1"/>
        <v>2.3000000000000007</v>
      </c>
      <c r="J25" t="e">
        <f t="array" aca="1" ref="J25" ca="1">INDEX(JZS_TEST(G$5,G$6,,I25),2)</f>
        <v>#NAME?</v>
      </c>
    </row>
    <row r="26" spans="9:10" x14ac:dyDescent="0.35">
      <c r="I26">
        <f t="shared" si="1"/>
        <v>2.4000000000000008</v>
      </c>
      <c r="J26" t="e">
        <f t="array" aca="1" ref="J26" ca="1">INDEX(JZS_TEST(G$5,G$6,,I26),2)</f>
        <v>#NAME?</v>
      </c>
    </row>
    <row r="27" spans="9:10" x14ac:dyDescent="0.35">
      <c r="I27">
        <f t="shared" si="1"/>
        <v>2.5000000000000009</v>
      </c>
      <c r="J27" t="e">
        <f t="array" aca="1" ref="J27" ca="1">INDEX(JZS_TEST(G$5,G$6,,I27),2)</f>
        <v>#NAME?</v>
      </c>
    </row>
    <row r="28" spans="9:10" x14ac:dyDescent="0.35">
      <c r="I28">
        <f t="shared" si="1"/>
        <v>2.600000000000001</v>
      </c>
      <c r="J28" t="e">
        <f t="array" aca="1" ref="J28" ca="1">INDEX(JZS_TEST(G$5,G$6,,I28),2)</f>
        <v>#NAME?</v>
      </c>
    </row>
    <row r="29" spans="9:10" x14ac:dyDescent="0.35">
      <c r="I29">
        <f t="shared" si="1"/>
        <v>2.7000000000000011</v>
      </c>
      <c r="J29" t="e">
        <f t="array" aca="1" ref="J29" ca="1">INDEX(JZS_TEST(G$5,G$6,,I29),2)</f>
        <v>#NAME?</v>
      </c>
    </row>
    <row r="30" spans="9:10" x14ac:dyDescent="0.35">
      <c r="I30">
        <f t="shared" si="1"/>
        <v>2.8000000000000012</v>
      </c>
      <c r="J30" t="e">
        <f t="array" aca="1" ref="J30" ca="1">INDEX(JZS_TEST(G$5,G$6,,I30),2)</f>
        <v>#NAME?</v>
      </c>
    </row>
    <row r="31" spans="9:10" x14ac:dyDescent="0.35">
      <c r="I31">
        <f t="shared" si="1"/>
        <v>2.9000000000000012</v>
      </c>
      <c r="J31" t="e">
        <f t="array" aca="1" ref="J31" ca="1">INDEX(JZS_TEST(G$5,G$6,,I31),2)</f>
        <v>#NAME?</v>
      </c>
    </row>
    <row r="32" spans="9:10" x14ac:dyDescent="0.35">
      <c r="I32">
        <f t="shared" si="1"/>
        <v>3.0000000000000013</v>
      </c>
      <c r="J32" t="e">
        <f t="array" aca="1" ref="J32" ca="1">INDEX(JZS_TEST(G$5,G$6,,I32),2)</f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7321-DF47-4431-9979-0B318B0A63E7}">
  <sheetPr codeName="Sheet7"/>
  <dimension ref="A1:J13"/>
  <sheetViews>
    <sheetView workbookViewId="0"/>
  </sheetViews>
  <sheetFormatPr defaultRowHeight="14.5" x14ac:dyDescent="0.35"/>
  <cols>
    <col min="1" max="4" width="6.7265625" customWidth="1"/>
    <col min="7" max="7" width="8.7265625" customWidth="1"/>
  </cols>
  <sheetData>
    <row r="1" spans="1:10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7</v>
      </c>
    </row>
    <row r="2" spans="1:10" x14ac:dyDescent="0.35">
      <c r="A2">
        <v>1</v>
      </c>
      <c r="B2">
        <v>9</v>
      </c>
      <c r="C2">
        <v>36</v>
      </c>
      <c r="D2">
        <f>C2-B2</f>
        <v>27</v>
      </c>
      <c r="F2" t="s">
        <v>32</v>
      </c>
      <c r="I2" t="s">
        <v>15</v>
      </c>
    </row>
    <row r="3" spans="1:10" x14ac:dyDescent="0.35">
      <c r="A3">
        <v>2</v>
      </c>
      <c r="B3">
        <v>6</v>
      </c>
      <c r="C3">
        <v>21</v>
      </c>
      <c r="D3">
        <f t="shared" ref="D3:D13" si="0">C3-B3</f>
        <v>15</v>
      </c>
    </row>
    <row r="4" spans="1:10" x14ac:dyDescent="0.35">
      <c r="A4">
        <v>3</v>
      </c>
      <c r="B4">
        <v>3</v>
      </c>
      <c r="C4">
        <v>-2</v>
      </c>
      <c r="D4">
        <f t="shared" si="0"/>
        <v>-5</v>
      </c>
      <c r="F4" t="s">
        <v>9</v>
      </c>
      <c r="G4" s="6">
        <v>1</v>
      </c>
      <c r="I4" t="s">
        <v>34</v>
      </c>
    </row>
    <row r="5" spans="1:10" x14ac:dyDescent="0.35">
      <c r="A5">
        <v>4</v>
      </c>
      <c r="B5">
        <v>-3</v>
      </c>
      <c r="C5">
        <v>4</v>
      </c>
      <c r="D5">
        <f t="shared" si="0"/>
        <v>7</v>
      </c>
      <c r="F5" t="s">
        <v>33</v>
      </c>
      <c r="G5" s="7">
        <v>0</v>
      </c>
    </row>
    <row r="6" spans="1:10" x14ac:dyDescent="0.35">
      <c r="A6">
        <v>5</v>
      </c>
      <c r="B6">
        <v>3</v>
      </c>
      <c r="C6">
        <v>4</v>
      </c>
      <c r="D6">
        <f t="shared" si="0"/>
        <v>1</v>
      </c>
      <c r="F6" t="s">
        <v>10</v>
      </c>
      <c r="G6" s="7" t="e">
        <f ca="1">T_STAT(D2:D13,G5)</f>
        <v>#NAME?</v>
      </c>
      <c r="I6" t="s">
        <v>17</v>
      </c>
      <c r="J6" s="6" t="e">
        <f ca="1">(2-T1_TEST(D2:D13,G5))*G10</f>
        <v>#NAME?</v>
      </c>
    </row>
    <row r="7" spans="1:10" x14ac:dyDescent="0.35">
      <c r="A7">
        <v>6</v>
      </c>
      <c r="B7">
        <v>1</v>
      </c>
      <c r="C7">
        <v>-9</v>
      </c>
      <c r="D7">
        <f t="shared" si="0"/>
        <v>-10</v>
      </c>
      <c r="F7" t="s">
        <v>31</v>
      </c>
      <c r="G7" s="8">
        <f>COUNT(D2:D13)</f>
        <v>12</v>
      </c>
      <c r="I7" t="s">
        <v>18</v>
      </c>
      <c r="J7" s="8" t="e">
        <f ca="1">1/J6</f>
        <v>#NAME?</v>
      </c>
    </row>
    <row r="8" spans="1:10" x14ac:dyDescent="0.35">
      <c r="A8">
        <v>7</v>
      </c>
      <c r="B8">
        <v>12</v>
      </c>
      <c r="C8">
        <v>44</v>
      </c>
      <c r="D8">
        <f t="shared" si="0"/>
        <v>32</v>
      </c>
    </row>
    <row r="9" spans="1:10" x14ac:dyDescent="0.35">
      <c r="A9">
        <v>8</v>
      </c>
      <c r="B9">
        <v>11</v>
      </c>
      <c r="C9">
        <v>3</v>
      </c>
      <c r="D9">
        <f t="shared" si="0"/>
        <v>-8</v>
      </c>
      <c r="F9" t="e">
        <f t="array" aca="1" ref="F9:G12" ca="1">JZS_TEST(G6,G7,,G4,TRUE)</f>
        <v>#NAME?</v>
      </c>
      <c r="G9" s="6" t="e">
        <f ca="1"/>
        <v>#NAME?</v>
      </c>
      <c r="I9" t="s">
        <v>35</v>
      </c>
    </row>
    <row r="10" spans="1:10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</row>
    <row r="11" spans="1:10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7" t="e">
        <f ca="1"/>
        <v>#NAME?</v>
      </c>
      <c r="I11" t="s">
        <v>20</v>
      </c>
      <c r="J11" s="6" t="e">
        <f ca="1">T1_TEST(D2:D13,G5)*G10</f>
        <v>#NAME?</v>
      </c>
    </row>
    <row r="12" spans="1:10" x14ac:dyDescent="0.35">
      <c r="A12">
        <v>11</v>
      </c>
      <c r="B12">
        <v>4</v>
      </c>
      <c r="C12">
        <v>28</v>
      </c>
      <c r="D12">
        <f t="shared" si="0"/>
        <v>24</v>
      </c>
      <c r="F12" t="e">
        <f ca="1"/>
        <v>#NAME?</v>
      </c>
      <c r="G12" s="8" t="e">
        <f ca="1"/>
        <v>#NAME?</v>
      </c>
      <c r="I12" t="s">
        <v>21</v>
      </c>
      <c r="J12" s="8" t="e">
        <f ca="1">1/J11</f>
        <v>#NAME?</v>
      </c>
    </row>
    <row r="13" spans="1:10" x14ac:dyDescent="0.35">
      <c r="A13" s="5">
        <v>12</v>
      </c>
      <c r="B13" s="5">
        <v>8</v>
      </c>
      <c r="C13" s="5">
        <v>3</v>
      </c>
      <c r="D13" s="5">
        <f t="shared" si="0"/>
        <v>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0E15-91A6-4C65-B590-C96B3132A2ED}">
  <sheetPr codeName="Sheet8"/>
  <dimension ref="A1:J32"/>
  <sheetViews>
    <sheetView workbookViewId="0"/>
  </sheetViews>
  <sheetFormatPr defaultRowHeight="14.5" x14ac:dyDescent="0.35"/>
  <cols>
    <col min="1" max="4" width="6.7265625" customWidth="1"/>
  </cols>
  <sheetData>
    <row r="1" spans="1:10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7</v>
      </c>
      <c r="I1" s="9" t="s">
        <v>13</v>
      </c>
      <c r="J1" s="9" t="s">
        <v>14</v>
      </c>
    </row>
    <row r="2" spans="1:10" x14ac:dyDescent="0.35">
      <c r="A2">
        <v>1</v>
      </c>
      <c r="B2">
        <v>9</v>
      </c>
      <c r="C2">
        <v>36</v>
      </c>
      <c r="D2">
        <f>C2-B2</f>
        <v>27</v>
      </c>
      <c r="F2" t="s">
        <v>32</v>
      </c>
      <c r="I2">
        <v>0</v>
      </c>
      <c r="J2" t="e">
        <f t="array" aca="1" ref="J2" ca="1">INDEX(BayesT_TEST(G$6,G$7,,I2),2)</f>
        <v>#NAME?</v>
      </c>
    </row>
    <row r="3" spans="1:10" x14ac:dyDescent="0.35">
      <c r="A3">
        <v>2</v>
      </c>
      <c r="B3">
        <v>6</v>
      </c>
      <c r="C3">
        <v>21</v>
      </c>
      <c r="D3">
        <f t="shared" ref="D3:D13" si="0">C3-B3</f>
        <v>15</v>
      </c>
      <c r="I3">
        <f>I2+0.1</f>
        <v>0.1</v>
      </c>
      <c r="J3" t="e">
        <f t="array" aca="1" ref="J3" ca="1">INDEX(BayesT_TEST(G$6,G$7,,I3),2)</f>
        <v>#NAME?</v>
      </c>
    </row>
    <row r="4" spans="1:10" x14ac:dyDescent="0.35">
      <c r="A4">
        <v>3</v>
      </c>
      <c r="B4">
        <v>3</v>
      </c>
      <c r="C4">
        <v>-2</v>
      </c>
      <c r="D4">
        <f t="shared" si="0"/>
        <v>-5</v>
      </c>
      <c r="F4" t="s">
        <v>28</v>
      </c>
      <c r="G4" s="6">
        <v>0.70710678118654757</v>
      </c>
      <c r="I4">
        <f t="shared" ref="I4:I32" si="1">I3+0.1</f>
        <v>0.2</v>
      </c>
      <c r="J4" t="e">
        <f t="array" aca="1" ref="J4" ca="1">INDEX(BayesT_TEST(G$6,G$7,,I4),2)</f>
        <v>#NAME?</v>
      </c>
    </row>
    <row r="5" spans="1:10" x14ac:dyDescent="0.35">
      <c r="A5">
        <v>4</v>
      </c>
      <c r="B5">
        <v>-3</v>
      </c>
      <c r="C5">
        <v>4</v>
      </c>
      <c r="D5">
        <f t="shared" si="0"/>
        <v>7</v>
      </c>
      <c r="F5" t="s">
        <v>33</v>
      </c>
      <c r="G5" s="7">
        <v>0</v>
      </c>
      <c r="I5">
        <f t="shared" si="1"/>
        <v>0.30000000000000004</v>
      </c>
      <c r="J5" t="e">
        <f t="array" aca="1" ref="J5" ca="1">INDEX(BayesT_TEST(G$6,G$7,,I5),2)</f>
        <v>#NAME?</v>
      </c>
    </row>
    <row r="6" spans="1:10" x14ac:dyDescent="0.35">
      <c r="A6">
        <v>5</v>
      </c>
      <c r="B6">
        <v>3</v>
      </c>
      <c r="C6">
        <v>4</v>
      </c>
      <c r="D6">
        <f t="shared" si="0"/>
        <v>1</v>
      </c>
      <c r="F6" t="s">
        <v>10</v>
      </c>
      <c r="G6" s="7" t="e">
        <f ca="1">T_STAT(D2:D13,G5)</f>
        <v>#NAME?</v>
      </c>
      <c r="I6">
        <f t="shared" si="1"/>
        <v>0.4</v>
      </c>
      <c r="J6" t="e">
        <f t="array" aca="1" ref="J6" ca="1">INDEX(BayesT_TEST(G$6,G$7,,I6),2)</f>
        <v>#NAME?</v>
      </c>
    </row>
    <row r="7" spans="1:10" x14ac:dyDescent="0.35">
      <c r="A7">
        <v>6</v>
      </c>
      <c r="B7">
        <v>1</v>
      </c>
      <c r="C7">
        <v>-9</v>
      </c>
      <c r="D7">
        <f t="shared" si="0"/>
        <v>-10</v>
      </c>
      <c r="F7" t="s">
        <v>31</v>
      </c>
      <c r="G7" s="8">
        <f>COUNT(D2:D13)</f>
        <v>12</v>
      </c>
      <c r="I7">
        <f t="shared" si="1"/>
        <v>0.5</v>
      </c>
      <c r="J7" t="e">
        <f t="array" aca="1" ref="J7" ca="1">INDEX(BayesT_TEST(G$6,G$7,,I7),2)</f>
        <v>#NAME?</v>
      </c>
    </row>
    <row r="8" spans="1:10" x14ac:dyDescent="0.35">
      <c r="A8">
        <v>7</v>
      </c>
      <c r="B8">
        <v>12</v>
      </c>
      <c r="C8">
        <v>44</v>
      </c>
      <c r="D8">
        <f t="shared" si="0"/>
        <v>32</v>
      </c>
      <c r="I8">
        <f t="shared" si="1"/>
        <v>0.6</v>
      </c>
      <c r="J8" t="e">
        <f t="array" aca="1" ref="J8" ca="1">INDEX(BayesT_TEST(G$6,G$7,,I8),2)</f>
        <v>#NAME?</v>
      </c>
    </row>
    <row r="9" spans="1:10" x14ac:dyDescent="0.35">
      <c r="A9">
        <v>8</v>
      </c>
      <c r="B9">
        <v>11</v>
      </c>
      <c r="C9">
        <v>3</v>
      </c>
      <c r="D9">
        <f t="shared" si="0"/>
        <v>-8</v>
      </c>
      <c r="F9" t="e">
        <f t="array" aca="1" ref="F9:G12" ca="1">BayesT_TEST(G6,G7,,G4,TRUE)</f>
        <v>#NAME?</v>
      </c>
      <c r="G9" s="6" t="e">
        <f ca="1"/>
        <v>#NAME?</v>
      </c>
      <c r="I9">
        <f t="shared" si="1"/>
        <v>0.7</v>
      </c>
      <c r="J9" t="e">
        <f t="array" aca="1" ref="J9" ca="1">INDEX(BayesT_TEST(G$6,G$7,,I9),2)</f>
        <v>#NAME?</v>
      </c>
    </row>
    <row r="10" spans="1:10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  <c r="I10">
        <f t="shared" si="1"/>
        <v>0.79999999999999993</v>
      </c>
      <c r="J10" t="e">
        <f t="array" aca="1" ref="J10" ca="1">INDEX(BayesT_TEST(G$6,G$7,,I10),2)</f>
        <v>#NAME?</v>
      </c>
    </row>
    <row r="11" spans="1:10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7" t="e">
        <f ca="1"/>
        <v>#NAME?</v>
      </c>
      <c r="I11">
        <f t="shared" si="1"/>
        <v>0.89999999999999991</v>
      </c>
      <c r="J11" t="e">
        <f t="array" aca="1" ref="J11" ca="1">INDEX(BayesT_TEST(G$6,G$7,,I11),2)</f>
        <v>#NAME?</v>
      </c>
    </row>
    <row r="12" spans="1:10" x14ac:dyDescent="0.35">
      <c r="A12">
        <v>11</v>
      </c>
      <c r="B12">
        <v>4</v>
      </c>
      <c r="C12">
        <v>28</v>
      </c>
      <c r="D12">
        <f t="shared" si="0"/>
        <v>24</v>
      </c>
      <c r="F12" t="e">
        <f ca="1"/>
        <v>#NAME?</v>
      </c>
      <c r="G12" s="8" t="e">
        <f ca="1"/>
        <v>#NAME?</v>
      </c>
      <c r="I12">
        <f t="shared" si="1"/>
        <v>0.99999999999999989</v>
      </c>
      <c r="J12" t="e">
        <f t="array" aca="1" ref="J12" ca="1">INDEX(BayesT_TEST(G$6,G$7,,I12),2)</f>
        <v>#NAME?</v>
      </c>
    </row>
    <row r="13" spans="1:10" x14ac:dyDescent="0.35">
      <c r="A13" s="5">
        <v>12</v>
      </c>
      <c r="B13" s="5">
        <v>8</v>
      </c>
      <c r="C13" s="5">
        <v>3</v>
      </c>
      <c r="D13" s="5">
        <f t="shared" si="0"/>
        <v>-5</v>
      </c>
      <c r="I13">
        <f t="shared" si="1"/>
        <v>1.0999999999999999</v>
      </c>
      <c r="J13" t="e">
        <f t="array" aca="1" ref="J13" ca="1">INDEX(BayesT_TEST(G$6,G$7,,I13),2)</f>
        <v>#NAME?</v>
      </c>
    </row>
    <row r="14" spans="1:10" x14ac:dyDescent="0.35">
      <c r="I14">
        <f t="shared" si="1"/>
        <v>1.2</v>
      </c>
      <c r="J14" t="e">
        <f t="array" aca="1" ref="J14" ca="1">INDEX(BayesT_TEST(G$6,G$7,,I14),2)</f>
        <v>#NAME?</v>
      </c>
    </row>
    <row r="15" spans="1:10" x14ac:dyDescent="0.35">
      <c r="I15">
        <f t="shared" si="1"/>
        <v>1.3</v>
      </c>
      <c r="J15" t="e">
        <f t="array" aca="1" ref="J15" ca="1">INDEX(BayesT_TEST(G$6,G$7,,I15),2)</f>
        <v>#NAME?</v>
      </c>
    </row>
    <row r="16" spans="1:10" x14ac:dyDescent="0.35">
      <c r="I16">
        <f t="shared" si="1"/>
        <v>1.4000000000000001</v>
      </c>
      <c r="J16" t="e">
        <f t="array" aca="1" ref="J16" ca="1">INDEX(BayesT_TEST(G$6,G$7,,I16),2)</f>
        <v>#NAME?</v>
      </c>
    </row>
    <row r="17" spans="9:10" x14ac:dyDescent="0.35">
      <c r="I17">
        <f t="shared" si="1"/>
        <v>1.5000000000000002</v>
      </c>
      <c r="J17" t="e">
        <f t="array" aca="1" ref="J17" ca="1">INDEX(BayesT_TEST(G$6,G$7,,I17),2)</f>
        <v>#NAME?</v>
      </c>
    </row>
    <row r="18" spans="9:10" x14ac:dyDescent="0.35">
      <c r="I18">
        <f t="shared" si="1"/>
        <v>1.6000000000000003</v>
      </c>
      <c r="J18" t="e">
        <f t="array" aca="1" ref="J18" ca="1">INDEX(BayesT_TEST(G$6,G$7,,I18),2)</f>
        <v>#NAME?</v>
      </c>
    </row>
    <row r="19" spans="9:10" x14ac:dyDescent="0.35">
      <c r="I19">
        <f t="shared" si="1"/>
        <v>1.7000000000000004</v>
      </c>
      <c r="J19" t="e">
        <f t="array" aca="1" ref="J19" ca="1">INDEX(BayesT_TEST(G$6,G$7,,I19),2)</f>
        <v>#NAME?</v>
      </c>
    </row>
    <row r="20" spans="9:10" x14ac:dyDescent="0.35">
      <c r="I20">
        <f t="shared" si="1"/>
        <v>1.8000000000000005</v>
      </c>
      <c r="J20" t="e">
        <f t="array" aca="1" ref="J20" ca="1">INDEX(BayesT_TEST(G$6,G$7,,I20),2)</f>
        <v>#NAME?</v>
      </c>
    </row>
    <row r="21" spans="9:10" x14ac:dyDescent="0.35">
      <c r="I21">
        <f t="shared" si="1"/>
        <v>1.9000000000000006</v>
      </c>
      <c r="J21" t="e">
        <f t="array" aca="1" ref="J21" ca="1">INDEX(BayesT_TEST(G$6,G$7,,I21),2)</f>
        <v>#NAME?</v>
      </c>
    </row>
    <row r="22" spans="9:10" x14ac:dyDescent="0.35">
      <c r="I22">
        <f t="shared" si="1"/>
        <v>2.0000000000000004</v>
      </c>
      <c r="J22" t="e">
        <f t="array" aca="1" ref="J22" ca="1">INDEX(BayesT_TEST(G$6,G$7,,I22),2)</f>
        <v>#NAME?</v>
      </c>
    </row>
    <row r="23" spans="9:10" x14ac:dyDescent="0.35">
      <c r="I23">
        <f t="shared" si="1"/>
        <v>2.1000000000000005</v>
      </c>
      <c r="J23" t="e">
        <f t="array" aca="1" ref="J23" ca="1">INDEX(BayesT_TEST(G$6,G$7,,I23),2)</f>
        <v>#NAME?</v>
      </c>
    </row>
    <row r="24" spans="9:10" x14ac:dyDescent="0.35">
      <c r="I24">
        <f t="shared" si="1"/>
        <v>2.2000000000000006</v>
      </c>
      <c r="J24" t="e">
        <f t="array" aca="1" ref="J24" ca="1">INDEX(BayesT_TEST(G$6,G$7,,I24),2)</f>
        <v>#NAME?</v>
      </c>
    </row>
    <row r="25" spans="9:10" x14ac:dyDescent="0.35">
      <c r="I25">
        <f t="shared" si="1"/>
        <v>2.3000000000000007</v>
      </c>
      <c r="J25" t="e">
        <f t="array" aca="1" ref="J25" ca="1">INDEX(BayesT_TEST(G$6,G$7,,I25),2)</f>
        <v>#NAME?</v>
      </c>
    </row>
    <row r="26" spans="9:10" x14ac:dyDescent="0.35">
      <c r="I26">
        <f t="shared" si="1"/>
        <v>2.4000000000000008</v>
      </c>
      <c r="J26" t="e">
        <f t="array" aca="1" ref="J26" ca="1">INDEX(BayesT_TEST(G$6,G$7,,I26),2)</f>
        <v>#NAME?</v>
      </c>
    </row>
    <row r="27" spans="9:10" x14ac:dyDescent="0.35">
      <c r="I27">
        <f t="shared" si="1"/>
        <v>2.5000000000000009</v>
      </c>
      <c r="J27" t="e">
        <f t="array" aca="1" ref="J27" ca="1">INDEX(BayesT_TEST(G$6,G$7,,I27),2)</f>
        <v>#NAME?</v>
      </c>
    </row>
    <row r="28" spans="9:10" x14ac:dyDescent="0.35">
      <c r="I28">
        <f t="shared" si="1"/>
        <v>2.600000000000001</v>
      </c>
      <c r="J28" t="e">
        <f t="array" aca="1" ref="J28" ca="1">INDEX(BayesT_TEST(G$6,G$7,,I28),2)</f>
        <v>#NAME?</v>
      </c>
    </row>
    <row r="29" spans="9:10" x14ac:dyDescent="0.35">
      <c r="I29">
        <f t="shared" si="1"/>
        <v>2.7000000000000011</v>
      </c>
      <c r="J29" t="e">
        <f t="array" aca="1" ref="J29" ca="1">INDEX(BayesT_TEST(G$6,G$7,,I29),2)</f>
        <v>#NAME?</v>
      </c>
    </row>
    <row r="30" spans="9:10" x14ac:dyDescent="0.35">
      <c r="I30">
        <f t="shared" si="1"/>
        <v>2.8000000000000012</v>
      </c>
      <c r="J30" t="e">
        <f t="array" aca="1" ref="J30" ca="1">INDEX(BayesT_TEST(G$6,G$7,,I30),2)</f>
        <v>#NAME?</v>
      </c>
    </row>
    <row r="31" spans="9:10" x14ac:dyDescent="0.35">
      <c r="I31">
        <f t="shared" si="1"/>
        <v>2.9000000000000012</v>
      </c>
      <c r="J31" t="e">
        <f t="array" aca="1" ref="J31" ca="1">INDEX(BayesT_TEST(G$6,G$7,,I31),2)</f>
        <v>#NAME?</v>
      </c>
    </row>
    <row r="32" spans="9:10" x14ac:dyDescent="0.35">
      <c r="I32">
        <f t="shared" si="1"/>
        <v>3.0000000000000013</v>
      </c>
      <c r="J32" t="e">
        <f t="array" aca="1" ref="J32" ca="1">INDEX(BayesT_TEST(G$6,G$7,,I32),2)</f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8858-17E2-4FA3-B8E1-227CF90489C6}">
  <sheetPr codeName="Sheet9"/>
  <dimension ref="A1:J13"/>
  <sheetViews>
    <sheetView workbookViewId="0"/>
  </sheetViews>
  <sheetFormatPr defaultRowHeight="14.5" x14ac:dyDescent="0.35"/>
  <cols>
    <col min="1" max="4" width="6.7265625" customWidth="1"/>
  </cols>
  <sheetData>
    <row r="1" spans="1:10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7</v>
      </c>
    </row>
    <row r="2" spans="1:10" x14ac:dyDescent="0.35">
      <c r="A2">
        <v>1</v>
      </c>
      <c r="B2">
        <v>9</v>
      </c>
      <c r="C2">
        <v>36</v>
      </c>
      <c r="D2">
        <f>C2-B2</f>
        <v>27</v>
      </c>
      <c r="F2" t="s">
        <v>30</v>
      </c>
      <c r="I2" t="s">
        <v>15</v>
      </c>
    </row>
    <row r="3" spans="1:10" x14ac:dyDescent="0.35">
      <c r="A3">
        <v>2</v>
      </c>
      <c r="B3">
        <v>6</v>
      </c>
      <c r="C3">
        <v>21</v>
      </c>
      <c r="D3">
        <f t="shared" ref="D3:D13" si="0">C3-B3</f>
        <v>15</v>
      </c>
    </row>
    <row r="4" spans="1:10" x14ac:dyDescent="0.35">
      <c r="A4">
        <v>3</v>
      </c>
      <c r="B4">
        <v>3</v>
      </c>
      <c r="C4">
        <v>-2</v>
      </c>
      <c r="D4">
        <f t="shared" si="0"/>
        <v>-5</v>
      </c>
      <c r="F4" t="s">
        <v>28</v>
      </c>
      <c r="G4" s="6">
        <v>0.70710678118654757</v>
      </c>
      <c r="I4" t="s">
        <v>16</v>
      </c>
    </row>
    <row r="5" spans="1:10" x14ac:dyDescent="0.35">
      <c r="A5">
        <v>4</v>
      </c>
      <c r="B5">
        <v>-3</v>
      </c>
      <c r="C5">
        <v>4</v>
      </c>
      <c r="D5">
        <f t="shared" si="0"/>
        <v>7</v>
      </c>
      <c r="F5" t="s">
        <v>10</v>
      </c>
      <c r="G5" s="7" t="e">
        <f ca="1">T_STAT(B2:B13,C2:C13,TRUE)</f>
        <v>#NAME?</v>
      </c>
    </row>
    <row r="6" spans="1:10" x14ac:dyDescent="0.35">
      <c r="A6">
        <v>5</v>
      </c>
      <c r="B6">
        <v>3</v>
      </c>
      <c r="C6">
        <v>4</v>
      </c>
      <c r="D6">
        <f t="shared" si="0"/>
        <v>1</v>
      </c>
      <c r="F6" t="s">
        <v>31</v>
      </c>
      <c r="G6" s="8">
        <f>COUNT(B2:B13)</f>
        <v>12</v>
      </c>
      <c r="I6" t="s">
        <v>17</v>
      </c>
      <c r="J6" s="6" t="e">
        <f ca="1">(2-_xlfn.T.TEST(B2:B13,C2:C13,2,1))*G9</f>
        <v>#NAME?</v>
      </c>
    </row>
    <row r="7" spans="1:10" x14ac:dyDescent="0.35">
      <c r="A7">
        <v>6</v>
      </c>
      <c r="B7">
        <v>1</v>
      </c>
      <c r="C7">
        <v>-9</v>
      </c>
      <c r="D7">
        <f t="shared" si="0"/>
        <v>-10</v>
      </c>
      <c r="I7" t="s">
        <v>18</v>
      </c>
      <c r="J7" s="8" t="e">
        <f ca="1">1/J6</f>
        <v>#NAME?</v>
      </c>
    </row>
    <row r="8" spans="1:10" x14ac:dyDescent="0.35">
      <c r="A8">
        <v>7</v>
      </c>
      <c r="B8">
        <v>12</v>
      </c>
      <c r="C8">
        <v>44</v>
      </c>
      <c r="D8">
        <f t="shared" si="0"/>
        <v>32</v>
      </c>
      <c r="F8" t="e">
        <f t="array" aca="1" ref="F8:G11" ca="1">BayesT_TEST(G5,G6,,G4,TRUE)</f>
        <v>#NAME?</v>
      </c>
      <c r="G8" s="6" t="e">
        <f ca="1"/>
        <v>#NAME?</v>
      </c>
    </row>
    <row r="9" spans="1:10" x14ac:dyDescent="0.35">
      <c r="A9">
        <v>8</v>
      </c>
      <c r="B9">
        <v>11</v>
      </c>
      <c r="C9">
        <v>3</v>
      </c>
      <c r="D9">
        <f t="shared" si="0"/>
        <v>-8</v>
      </c>
      <c r="F9" t="e">
        <f ca="1"/>
        <v>#NAME?</v>
      </c>
      <c r="G9" s="7" t="e">
        <f ca="1"/>
        <v>#NAME?</v>
      </c>
      <c r="I9" t="s">
        <v>19</v>
      </c>
    </row>
    <row r="10" spans="1:10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</row>
    <row r="11" spans="1:10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8" t="e">
        <f ca="1"/>
        <v>#NAME?</v>
      </c>
      <c r="I11" t="s">
        <v>20</v>
      </c>
      <c r="J11" s="6" t="e">
        <f ca="1">_xlfn.T.TEST(B2:B13,C2:C13,2,1)*G9</f>
        <v>#NAME?</v>
      </c>
    </row>
    <row r="12" spans="1:10" x14ac:dyDescent="0.35">
      <c r="A12">
        <v>11</v>
      </c>
      <c r="B12">
        <v>4</v>
      </c>
      <c r="C12">
        <v>28</v>
      </c>
      <c r="D12">
        <f t="shared" si="0"/>
        <v>24</v>
      </c>
      <c r="I12" t="s">
        <v>21</v>
      </c>
      <c r="J12" s="8" t="e">
        <f ca="1">1/J11</f>
        <v>#NAME?</v>
      </c>
    </row>
    <row r="13" spans="1:10" x14ac:dyDescent="0.35">
      <c r="A13" s="5">
        <v>12</v>
      </c>
      <c r="B13" s="5">
        <v>8</v>
      </c>
      <c r="C13" s="5">
        <v>3</v>
      </c>
      <c r="D13" s="5">
        <f t="shared" si="0"/>
        <v>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4FF1-0FE5-4DB5-873E-A29D8D014F86}">
  <sheetPr codeName="Sheet10"/>
  <dimension ref="A1:G15"/>
  <sheetViews>
    <sheetView workbookViewId="0"/>
  </sheetViews>
  <sheetFormatPr defaultRowHeight="14.5" x14ac:dyDescent="0.35"/>
  <cols>
    <col min="1" max="4" width="6.7265625" customWidth="1"/>
  </cols>
  <sheetData>
    <row r="1" spans="1:7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22</v>
      </c>
    </row>
    <row r="2" spans="1:7" x14ac:dyDescent="0.35">
      <c r="A2">
        <v>1</v>
      </c>
      <c r="B2">
        <v>9</v>
      </c>
      <c r="C2">
        <v>36</v>
      </c>
      <c r="D2">
        <f>C2-B2</f>
        <v>27</v>
      </c>
      <c r="F2" t="s">
        <v>32</v>
      </c>
    </row>
    <row r="3" spans="1:7" x14ac:dyDescent="0.35">
      <c r="A3">
        <v>2</v>
      </c>
      <c r="B3">
        <v>6</v>
      </c>
      <c r="C3">
        <v>21</v>
      </c>
      <c r="D3">
        <f t="shared" ref="D3:D13" si="0">C3-B3</f>
        <v>15</v>
      </c>
    </row>
    <row r="4" spans="1:7" x14ac:dyDescent="0.35">
      <c r="A4">
        <v>3</v>
      </c>
      <c r="B4">
        <v>3</v>
      </c>
      <c r="C4">
        <v>-2</v>
      </c>
      <c r="D4">
        <f t="shared" si="0"/>
        <v>-5</v>
      </c>
      <c r="F4" t="s">
        <v>36</v>
      </c>
      <c r="G4" s="6">
        <v>0</v>
      </c>
    </row>
    <row r="5" spans="1:7" x14ac:dyDescent="0.35">
      <c r="A5">
        <v>4</v>
      </c>
      <c r="B5">
        <v>-3</v>
      </c>
      <c r="C5">
        <v>4</v>
      </c>
      <c r="D5">
        <f t="shared" si="0"/>
        <v>7</v>
      </c>
      <c r="F5" t="s">
        <v>25</v>
      </c>
      <c r="G5" s="8">
        <v>0.05</v>
      </c>
    </row>
    <row r="6" spans="1:7" x14ac:dyDescent="0.35">
      <c r="A6">
        <v>5</v>
      </c>
      <c r="B6">
        <v>3</v>
      </c>
      <c r="C6">
        <v>4</v>
      </c>
      <c r="D6">
        <f t="shared" si="0"/>
        <v>1</v>
      </c>
    </row>
    <row r="7" spans="1:7" x14ac:dyDescent="0.35">
      <c r="A7">
        <v>6</v>
      </c>
      <c r="B7">
        <v>1</v>
      </c>
      <c r="C7">
        <v>-9</v>
      </c>
      <c r="D7">
        <f t="shared" si="0"/>
        <v>-10</v>
      </c>
      <c r="F7" t="e">
        <f t="array" aca="1" ref="F7:G15" ca="1">BayesTX_TEST(D2:D13,G4,TRUE,,G5)</f>
        <v>#NAME?</v>
      </c>
      <c r="G7" s="6" t="e">
        <f ca="1"/>
        <v>#NAME?</v>
      </c>
    </row>
    <row r="8" spans="1:7" x14ac:dyDescent="0.35">
      <c r="A8">
        <v>7</v>
      </c>
      <c r="B8">
        <v>12</v>
      </c>
      <c r="C8">
        <v>44</v>
      </c>
      <c r="D8">
        <f t="shared" si="0"/>
        <v>32</v>
      </c>
      <c r="F8" t="e">
        <f ca="1"/>
        <v>#NAME?</v>
      </c>
      <c r="G8" s="7" t="e">
        <f ca="1"/>
        <v>#NAME?</v>
      </c>
    </row>
    <row r="9" spans="1:7" x14ac:dyDescent="0.35">
      <c r="A9">
        <v>8</v>
      </c>
      <c r="B9">
        <v>11</v>
      </c>
      <c r="C9">
        <v>3</v>
      </c>
      <c r="D9">
        <f t="shared" si="0"/>
        <v>-8</v>
      </c>
      <c r="F9" t="e">
        <f ca="1"/>
        <v>#NAME?</v>
      </c>
      <c r="G9" s="7" t="e">
        <f ca="1"/>
        <v>#NAME?</v>
      </c>
    </row>
    <row r="10" spans="1:7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</row>
    <row r="11" spans="1:7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7" t="e">
        <f ca="1"/>
        <v>#NAME?</v>
      </c>
    </row>
    <row r="12" spans="1:7" x14ac:dyDescent="0.35">
      <c r="A12">
        <v>11</v>
      </c>
      <c r="B12">
        <v>4</v>
      </c>
      <c r="C12">
        <v>28</v>
      </c>
      <c r="D12">
        <f t="shared" si="0"/>
        <v>24</v>
      </c>
      <c r="F12" t="e">
        <f ca="1"/>
        <v>#NAME?</v>
      </c>
      <c r="G12" s="7" t="e">
        <f ca="1"/>
        <v>#NAME?</v>
      </c>
    </row>
    <row r="13" spans="1:7" x14ac:dyDescent="0.35">
      <c r="A13" s="5">
        <v>12</v>
      </c>
      <c r="B13" s="5">
        <v>8</v>
      </c>
      <c r="C13" s="5">
        <v>3</v>
      </c>
      <c r="D13" s="5">
        <f t="shared" si="0"/>
        <v>-5</v>
      </c>
      <c r="F13" t="e">
        <f ca="1"/>
        <v>#NAME?</v>
      </c>
      <c r="G13" s="7" t="e">
        <f ca="1"/>
        <v>#NAME?</v>
      </c>
    </row>
    <row r="14" spans="1:7" x14ac:dyDescent="0.35">
      <c r="F14" t="e">
        <f ca="1"/>
        <v>#NAME?</v>
      </c>
      <c r="G14" s="7" t="e">
        <f ca="1"/>
        <v>#NAME?</v>
      </c>
    </row>
    <row r="15" spans="1:7" x14ac:dyDescent="0.35">
      <c r="F15" t="e">
        <f ca="1"/>
        <v>#NAME?</v>
      </c>
      <c r="G15" s="8" t="e">
        <f ca="1"/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DF1-4358-42ED-A341-73886F3F336D}">
  <sheetPr codeName="Sheet11"/>
  <dimension ref="A1:G14"/>
  <sheetViews>
    <sheetView workbookViewId="0"/>
  </sheetViews>
  <sheetFormatPr defaultRowHeight="14.5" x14ac:dyDescent="0.35"/>
  <cols>
    <col min="1" max="4" width="6.7265625" customWidth="1"/>
  </cols>
  <sheetData>
    <row r="1" spans="1:7" x14ac:dyDescent="0.35">
      <c r="A1" s="4" t="s">
        <v>4</v>
      </c>
      <c r="B1" s="4" t="s">
        <v>5</v>
      </c>
      <c r="C1" s="4" t="s">
        <v>6</v>
      </c>
      <c r="D1" s="4" t="s">
        <v>29</v>
      </c>
      <c r="F1" t="s">
        <v>22</v>
      </c>
    </row>
    <row r="2" spans="1:7" x14ac:dyDescent="0.35">
      <c r="A2">
        <v>1</v>
      </c>
      <c r="B2">
        <v>9</v>
      </c>
      <c r="C2">
        <v>36</v>
      </c>
      <c r="D2">
        <f>C2-B2</f>
        <v>27</v>
      </c>
      <c r="F2" t="s">
        <v>37</v>
      </c>
    </row>
    <row r="3" spans="1:7" x14ac:dyDescent="0.35">
      <c r="A3">
        <v>2</v>
      </c>
      <c r="B3">
        <v>6</v>
      </c>
      <c r="C3">
        <v>21</v>
      </c>
      <c r="D3">
        <f t="shared" ref="D3:D13" si="0">C3-B3</f>
        <v>15</v>
      </c>
    </row>
    <row r="4" spans="1:7" x14ac:dyDescent="0.35">
      <c r="A4">
        <v>3</v>
      </c>
      <c r="B4">
        <v>3</v>
      </c>
      <c r="C4">
        <v>-2</v>
      </c>
      <c r="D4">
        <f t="shared" si="0"/>
        <v>-5</v>
      </c>
      <c r="F4" t="s">
        <v>25</v>
      </c>
      <c r="G4" s="10">
        <v>0.05</v>
      </c>
    </row>
    <row r="5" spans="1:7" x14ac:dyDescent="0.35">
      <c r="A5">
        <v>4</v>
      </c>
      <c r="B5">
        <v>-3</v>
      </c>
      <c r="C5">
        <v>4</v>
      </c>
      <c r="D5">
        <f t="shared" si="0"/>
        <v>7</v>
      </c>
    </row>
    <row r="6" spans="1:7" x14ac:dyDescent="0.35">
      <c r="A6">
        <v>5</v>
      </c>
      <c r="B6">
        <v>3</v>
      </c>
      <c r="C6">
        <v>4</v>
      </c>
      <c r="D6">
        <f t="shared" si="0"/>
        <v>1</v>
      </c>
      <c r="F6" t="e">
        <f t="array" aca="1" ref="F6:G14" ca="1">BayesTX_TEST(B2:B13,C2:C13,TRUE,TRUE,G4)</f>
        <v>#NAME?</v>
      </c>
      <c r="G6" s="6" t="e">
        <f ca="1"/>
        <v>#NAME?</v>
      </c>
    </row>
    <row r="7" spans="1:7" x14ac:dyDescent="0.35">
      <c r="A7">
        <v>6</v>
      </c>
      <c r="B7">
        <v>1</v>
      </c>
      <c r="C7">
        <v>-9</v>
      </c>
      <c r="D7">
        <f t="shared" si="0"/>
        <v>-10</v>
      </c>
      <c r="F7" t="e">
        <f ca="1"/>
        <v>#NAME?</v>
      </c>
      <c r="G7" s="7" t="e">
        <f ca="1"/>
        <v>#NAME?</v>
      </c>
    </row>
    <row r="8" spans="1:7" x14ac:dyDescent="0.35">
      <c r="A8">
        <v>7</v>
      </c>
      <c r="B8">
        <v>12</v>
      </c>
      <c r="C8">
        <v>44</v>
      </c>
      <c r="D8">
        <f t="shared" si="0"/>
        <v>32</v>
      </c>
      <c r="F8" t="e">
        <f ca="1"/>
        <v>#NAME?</v>
      </c>
      <c r="G8" s="7" t="e">
        <f ca="1"/>
        <v>#NAME?</v>
      </c>
    </row>
    <row r="9" spans="1:7" x14ac:dyDescent="0.35">
      <c r="A9">
        <v>8</v>
      </c>
      <c r="B9">
        <v>11</v>
      </c>
      <c r="C9">
        <v>3</v>
      </c>
      <c r="D9">
        <f t="shared" si="0"/>
        <v>-8</v>
      </c>
      <c r="F9" t="e">
        <f ca="1"/>
        <v>#NAME?</v>
      </c>
      <c r="G9" s="7" t="e">
        <f ca="1"/>
        <v>#NAME?</v>
      </c>
    </row>
    <row r="10" spans="1:7" x14ac:dyDescent="0.35">
      <c r="A10">
        <v>9</v>
      </c>
      <c r="B10">
        <v>4</v>
      </c>
      <c r="C10">
        <v>24</v>
      </c>
      <c r="D10">
        <f t="shared" si="0"/>
        <v>20</v>
      </c>
      <c r="F10" t="e">
        <f ca="1"/>
        <v>#NAME?</v>
      </c>
      <c r="G10" s="7" t="e">
        <f ca="1"/>
        <v>#NAME?</v>
      </c>
    </row>
    <row r="11" spans="1:7" x14ac:dyDescent="0.35">
      <c r="A11">
        <v>10</v>
      </c>
      <c r="B11">
        <v>-6</v>
      </c>
      <c r="C11">
        <v>3</v>
      </c>
      <c r="D11">
        <f t="shared" si="0"/>
        <v>9</v>
      </c>
      <c r="F11" t="e">
        <f ca="1"/>
        <v>#NAME?</v>
      </c>
      <c r="G11" s="7" t="e">
        <f ca="1"/>
        <v>#NAME?</v>
      </c>
    </row>
    <row r="12" spans="1:7" x14ac:dyDescent="0.35">
      <c r="A12">
        <v>11</v>
      </c>
      <c r="B12">
        <v>4</v>
      </c>
      <c r="C12">
        <v>28</v>
      </c>
      <c r="D12">
        <f t="shared" si="0"/>
        <v>24</v>
      </c>
      <c r="F12" t="e">
        <f ca="1"/>
        <v>#NAME?</v>
      </c>
      <c r="G12" s="7" t="e">
        <f ca="1"/>
        <v>#NAME?</v>
      </c>
    </row>
    <row r="13" spans="1:7" x14ac:dyDescent="0.35">
      <c r="A13" s="5">
        <v>12</v>
      </c>
      <c r="B13" s="5">
        <v>8</v>
      </c>
      <c r="C13" s="5">
        <v>3</v>
      </c>
      <c r="D13" s="5">
        <f t="shared" si="0"/>
        <v>-5</v>
      </c>
      <c r="F13" t="e">
        <f ca="1"/>
        <v>#NAME?</v>
      </c>
      <c r="G13" s="7" t="e">
        <f ca="1"/>
        <v>#NAME?</v>
      </c>
    </row>
    <row r="14" spans="1:7" x14ac:dyDescent="0.35">
      <c r="F14" t="e">
        <f ca="1"/>
        <v>#NAME?</v>
      </c>
      <c r="G14" s="8" t="e">
        <f ca="1"/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3C60-F07B-4A61-988D-1EFED92DAB2F}">
  <sheetPr codeName="Sheet4"/>
  <dimension ref="A1:I15"/>
  <sheetViews>
    <sheetView workbookViewId="0"/>
  </sheetViews>
  <sheetFormatPr defaultRowHeight="14.5" x14ac:dyDescent="0.35"/>
  <cols>
    <col min="1" max="3" width="6.7265625" customWidth="1"/>
    <col min="4" max="4" width="5.81640625" customWidth="1"/>
    <col min="7" max="7" width="5.453125" customWidth="1"/>
  </cols>
  <sheetData>
    <row r="1" spans="1:9" x14ac:dyDescent="0.35">
      <c r="A1" s="4" t="s">
        <v>4</v>
      </c>
      <c r="B1" s="4" t="s">
        <v>5</v>
      </c>
      <c r="C1" s="4" t="s">
        <v>6</v>
      </c>
      <c r="E1" t="s">
        <v>22</v>
      </c>
    </row>
    <row r="2" spans="1:9" x14ac:dyDescent="0.35">
      <c r="A2">
        <v>1</v>
      </c>
      <c r="B2">
        <v>23</v>
      </c>
      <c r="C2">
        <v>32</v>
      </c>
      <c r="E2" t="s">
        <v>23</v>
      </c>
    </row>
    <row r="3" spans="1:9" x14ac:dyDescent="0.35">
      <c r="A3">
        <v>2</v>
      </c>
      <c r="B3">
        <v>6</v>
      </c>
      <c r="C3">
        <v>21</v>
      </c>
      <c r="E3" t="s">
        <v>24</v>
      </c>
      <c r="H3" t="s">
        <v>26</v>
      </c>
    </row>
    <row r="4" spans="1:9" x14ac:dyDescent="0.35">
      <c r="A4">
        <v>3</v>
      </c>
      <c r="B4">
        <v>3</v>
      </c>
      <c r="C4">
        <v>11</v>
      </c>
    </row>
    <row r="5" spans="1:9" x14ac:dyDescent="0.35">
      <c r="A5">
        <v>4</v>
      </c>
      <c r="B5">
        <v>-9</v>
      </c>
      <c r="C5">
        <v>8</v>
      </c>
      <c r="E5" t="s">
        <v>25</v>
      </c>
      <c r="F5" s="10">
        <v>0.05</v>
      </c>
      <c r="H5" t="s">
        <v>27</v>
      </c>
      <c r="I5" s="10">
        <v>10000</v>
      </c>
    </row>
    <row r="6" spans="1:9" x14ac:dyDescent="0.35">
      <c r="A6">
        <v>5</v>
      </c>
      <c r="B6">
        <v>3</v>
      </c>
      <c r="C6">
        <v>4</v>
      </c>
    </row>
    <row r="7" spans="1:9" x14ac:dyDescent="0.35">
      <c r="A7">
        <v>6</v>
      </c>
      <c r="B7">
        <v>1</v>
      </c>
      <c r="C7">
        <v>-9</v>
      </c>
      <c r="E7" t="e">
        <f t="array" aca="1" ref="E7:F15" ca="1">BayesTX_TEST(B2:B13,C2:C13,TRUE,,F5)</f>
        <v>#NAME?</v>
      </c>
      <c r="F7" s="6" t="e">
        <f ca="1"/>
        <v>#NAME?</v>
      </c>
      <c r="H7" t="e">
        <f t="array" aca="1" ref="H7:I13" ca="1">BayesTS_TEST(B2:B13,C2:C13,TRUE,I5,F5)</f>
        <v>#NAME?</v>
      </c>
      <c r="I7" s="6" t="e">
        <f ca="1"/>
        <v>#NAME?</v>
      </c>
    </row>
    <row r="8" spans="1:9" x14ac:dyDescent="0.35">
      <c r="A8">
        <v>7</v>
      </c>
      <c r="B8">
        <v>19</v>
      </c>
      <c r="C8">
        <v>28</v>
      </c>
      <c r="E8" t="e">
        <f ca="1"/>
        <v>#NAME?</v>
      </c>
      <c r="F8" s="7" t="e">
        <f ca="1"/>
        <v>#NAME?</v>
      </c>
      <c r="H8" t="e">
        <f ca="1"/>
        <v>#NAME?</v>
      </c>
      <c r="I8" s="7" t="e">
        <f ca="1"/>
        <v>#NAME?</v>
      </c>
    </row>
    <row r="9" spans="1:9" x14ac:dyDescent="0.35">
      <c r="A9">
        <v>8</v>
      </c>
      <c r="B9">
        <v>14</v>
      </c>
      <c r="C9">
        <v>3</v>
      </c>
      <c r="E9" t="e">
        <f ca="1"/>
        <v>#NAME?</v>
      </c>
      <c r="F9" s="7" t="e">
        <f ca="1"/>
        <v>#NAME?</v>
      </c>
      <c r="H9" t="e">
        <f ca="1"/>
        <v>#NAME?</v>
      </c>
      <c r="I9" s="7" t="e">
        <f ca="1"/>
        <v>#NAME?</v>
      </c>
    </row>
    <row r="10" spans="1:9" x14ac:dyDescent="0.35">
      <c r="A10">
        <v>9</v>
      </c>
      <c r="B10">
        <v>4</v>
      </c>
      <c r="C10">
        <v>24</v>
      </c>
      <c r="E10" t="e">
        <f ca="1"/>
        <v>#NAME?</v>
      </c>
      <c r="F10" s="7" t="e">
        <f ca="1"/>
        <v>#NAME?</v>
      </c>
      <c r="H10" t="e">
        <f ca="1"/>
        <v>#NAME?</v>
      </c>
      <c r="I10" s="7" t="e">
        <f ca="1"/>
        <v>#NAME?</v>
      </c>
    </row>
    <row r="11" spans="1:9" x14ac:dyDescent="0.35">
      <c r="A11">
        <v>10</v>
      </c>
      <c r="B11">
        <v>-6</v>
      </c>
      <c r="C11">
        <v>9</v>
      </c>
      <c r="E11" t="e">
        <f ca="1"/>
        <v>#NAME?</v>
      </c>
      <c r="F11" s="7" t="e">
        <f ca="1"/>
        <v>#NAME?</v>
      </c>
      <c r="H11" t="e">
        <f ca="1"/>
        <v>#NAME?</v>
      </c>
      <c r="I11" s="7" t="e">
        <f ca="1"/>
        <v>#NAME?</v>
      </c>
    </row>
    <row r="12" spans="1:9" x14ac:dyDescent="0.35">
      <c r="A12">
        <v>11</v>
      </c>
      <c r="B12">
        <v>4</v>
      </c>
      <c r="C12">
        <v>28</v>
      </c>
      <c r="E12" t="e">
        <f ca="1"/>
        <v>#NAME?</v>
      </c>
      <c r="F12" s="7" t="e">
        <f ca="1"/>
        <v>#NAME?</v>
      </c>
      <c r="H12" t="e">
        <f ca="1"/>
        <v>#NAME?</v>
      </c>
      <c r="I12" s="7" t="e">
        <f ca="1"/>
        <v>#NAME?</v>
      </c>
    </row>
    <row r="13" spans="1:9" x14ac:dyDescent="0.35">
      <c r="A13" s="5">
        <v>12</v>
      </c>
      <c r="B13" s="5">
        <v>-21</v>
      </c>
      <c r="C13" s="5">
        <v>3</v>
      </c>
      <c r="E13" t="e">
        <f ca="1"/>
        <v>#NAME?</v>
      </c>
      <c r="F13" s="7" t="e">
        <f ca="1"/>
        <v>#NAME?</v>
      </c>
      <c r="H13" t="e">
        <f ca="1"/>
        <v>#NAME?</v>
      </c>
      <c r="I13" s="8" t="e">
        <f ca="1"/>
        <v>#NAME?</v>
      </c>
    </row>
    <row r="14" spans="1:9" x14ac:dyDescent="0.35">
      <c r="E14" t="e">
        <f ca="1"/>
        <v>#NAME?</v>
      </c>
      <c r="F14" s="7" t="e">
        <f ca="1"/>
        <v>#NAME?</v>
      </c>
    </row>
    <row r="15" spans="1:9" x14ac:dyDescent="0.35">
      <c r="E15" t="e">
        <f ca="1"/>
        <v>#NAME?</v>
      </c>
      <c r="F15" s="8" t="e">
        <f ca="1"/>
        <v>#NAME?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30F8-ECBD-4787-9A25-24007D36693D}">
  <sheetPr codeName="Sheet12"/>
  <dimension ref="A1:I15"/>
  <sheetViews>
    <sheetView workbookViewId="0"/>
  </sheetViews>
  <sheetFormatPr defaultRowHeight="14.5" x14ac:dyDescent="0.35"/>
  <cols>
    <col min="1" max="4" width="6.7265625" customWidth="1"/>
    <col min="8" max="8" width="3.08984375" customWidth="1"/>
    <col min="9" max="9" width="33.7265625" customWidth="1"/>
  </cols>
  <sheetData>
    <row r="1" spans="1:9" x14ac:dyDescent="0.35">
      <c r="A1" s="4" t="s">
        <v>4</v>
      </c>
      <c r="B1" s="4" t="s">
        <v>5</v>
      </c>
      <c r="C1" s="4" t="s">
        <v>6</v>
      </c>
      <c r="D1" s="4" t="s">
        <v>29</v>
      </c>
      <c r="F1" s="11" t="s">
        <v>38</v>
      </c>
    </row>
    <row r="2" spans="1:9" x14ac:dyDescent="0.35">
      <c r="A2">
        <v>1</v>
      </c>
      <c r="B2">
        <v>9</v>
      </c>
      <c r="C2">
        <v>36</v>
      </c>
      <c r="D2">
        <f>C2-B2</f>
        <v>27</v>
      </c>
    </row>
    <row r="3" spans="1:9" x14ac:dyDescent="0.35">
      <c r="A3">
        <v>2</v>
      </c>
      <c r="B3">
        <v>6</v>
      </c>
      <c r="C3">
        <v>21</v>
      </c>
      <c r="D3">
        <f t="shared" ref="D3:D13" si="0">C3-B3</f>
        <v>15</v>
      </c>
      <c r="F3" t="s">
        <v>36</v>
      </c>
      <c r="G3" s="12">
        <v>5</v>
      </c>
    </row>
    <row r="4" spans="1:9" x14ac:dyDescent="0.35">
      <c r="A4">
        <v>3</v>
      </c>
      <c r="B4">
        <v>3</v>
      </c>
      <c r="C4">
        <v>-2</v>
      </c>
      <c r="D4">
        <f t="shared" si="0"/>
        <v>-5</v>
      </c>
      <c r="F4" t="s">
        <v>39</v>
      </c>
      <c r="G4" s="13">
        <v>125</v>
      </c>
    </row>
    <row r="5" spans="1:9" x14ac:dyDescent="0.35">
      <c r="A5">
        <v>4</v>
      </c>
      <c r="B5">
        <v>-3</v>
      </c>
      <c r="C5">
        <v>4</v>
      </c>
      <c r="D5">
        <f t="shared" si="0"/>
        <v>7</v>
      </c>
      <c r="F5" t="s">
        <v>25</v>
      </c>
      <c r="G5" s="14">
        <v>0.05</v>
      </c>
    </row>
    <row r="6" spans="1:9" x14ac:dyDescent="0.35">
      <c r="A6">
        <v>5</v>
      </c>
      <c r="B6">
        <v>3</v>
      </c>
      <c r="C6">
        <v>4</v>
      </c>
      <c r="D6">
        <f t="shared" si="0"/>
        <v>1</v>
      </c>
    </row>
    <row r="7" spans="1:9" x14ac:dyDescent="0.35">
      <c r="A7">
        <v>6</v>
      </c>
      <c r="B7">
        <v>1</v>
      </c>
      <c r="C7">
        <v>-9</v>
      </c>
      <c r="D7">
        <f t="shared" si="0"/>
        <v>-10</v>
      </c>
      <c r="F7" t="e" cm="1">
        <f t="array" aca="1" ref="F7" ca="1">BayesZ_TEST(D2:D13,G3,G4,TRUE,,G5)</f>
        <v>#NAME?</v>
      </c>
      <c r="G7" s="12"/>
      <c r="I7" t="e" cm="1">
        <f t="array" aca="1" ref="I7" ca="1">FTEXT(F7)</f>
        <v>#NAME?</v>
      </c>
    </row>
    <row r="8" spans="1:9" x14ac:dyDescent="0.35">
      <c r="A8">
        <v>7</v>
      </c>
      <c r="B8">
        <v>12</v>
      </c>
      <c r="C8">
        <v>44</v>
      </c>
      <c r="D8">
        <f t="shared" si="0"/>
        <v>32</v>
      </c>
      <c r="G8" s="13"/>
    </row>
    <row r="9" spans="1:9" x14ac:dyDescent="0.35">
      <c r="A9">
        <v>8</v>
      </c>
      <c r="B9">
        <v>11</v>
      </c>
      <c r="C9">
        <v>3</v>
      </c>
      <c r="D9">
        <f t="shared" si="0"/>
        <v>-8</v>
      </c>
      <c r="G9" s="13"/>
    </row>
    <row r="10" spans="1:9" x14ac:dyDescent="0.35">
      <c r="A10">
        <v>9</v>
      </c>
      <c r="B10">
        <v>4</v>
      </c>
      <c r="C10">
        <v>24</v>
      </c>
      <c r="D10">
        <f t="shared" si="0"/>
        <v>20</v>
      </c>
      <c r="G10" s="13"/>
    </row>
    <row r="11" spans="1:9" x14ac:dyDescent="0.35">
      <c r="A11">
        <v>10</v>
      </c>
      <c r="B11">
        <v>-6</v>
      </c>
      <c r="C11">
        <v>3</v>
      </c>
      <c r="D11">
        <f t="shared" si="0"/>
        <v>9</v>
      </c>
      <c r="G11" s="13"/>
    </row>
    <row r="12" spans="1:9" x14ac:dyDescent="0.35">
      <c r="A12">
        <v>11</v>
      </c>
      <c r="B12">
        <v>4</v>
      </c>
      <c r="C12">
        <v>28</v>
      </c>
      <c r="D12">
        <f t="shared" si="0"/>
        <v>24</v>
      </c>
      <c r="G12" s="13"/>
    </row>
    <row r="13" spans="1:9" x14ac:dyDescent="0.35">
      <c r="A13" s="5">
        <v>12</v>
      </c>
      <c r="B13" s="5">
        <v>8</v>
      </c>
      <c r="C13" s="5">
        <v>3</v>
      </c>
      <c r="D13" s="5">
        <f t="shared" si="0"/>
        <v>-5</v>
      </c>
      <c r="G13" s="13"/>
    </row>
    <row r="14" spans="1:9" x14ac:dyDescent="0.35">
      <c r="G14" s="13"/>
    </row>
    <row r="15" spans="1:9" x14ac:dyDescent="0.35">
      <c r="G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JZS 2 Eq</vt:lpstr>
      <vt:lpstr>JZS 2 Uneq</vt:lpstr>
      <vt:lpstr>Norm 2</vt:lpstr>
      <vt:lpstr>JZS Paired Eq</vt:lpstr>
      <vt:lpstr>JZS 1 Uneq</vt:lpstr>
      <vt:lpstr>Norm 1 Eq</vt:lpstr>
      <vt:lpstr>Norm Paired Uneq</vt:lpstr>
      <vt:lpstr>Jeff 1</vt:lpstr>
      <vt:lpstr>Jeff Paired</vt:lpstr>
      <vt:lpstr>Jeff 2</vt:lpstr>
      <vt:lpstr>Z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2025-04-18T14:39:23Z</dcterms:created>
  <dcterms:modified xsi:type="dcterms:W3CDTF">2025-04-23T06:30:55Z</dcterms:modified>
</cp:coreProperties>
</file>