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3" documentId="8_{AB73AB11-8A39-40D8-AF85-DDEE055E9EBC}" xr6:coauthVersionLast="47" xr6:coauthVersionMax="47" xr10:uidLastSave="{027E06EC-0984-4E77-B4F3-A710337CC264}"/>
  <bookViews>
    <workbookView xWindow="-110" yWindow="-110" windowWidth="19420" windowHeight="10300" xr2:uid="{CC6DCE3C-1AAC-401A-853A-AEB2498C419F}"/>
  </bookViews>
  <sheets>
    <sheet name="Title" sheetId="3" r:id="rId1"/>
    <sheet name="Manual" sheetId="2" r:id="rId2"/>
    <sheet name="Formula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 a="1"/>
  <c r="G6" i="2"/>
  <c r="E8" i="2"/>
  <c r="E6" i="2"/>
  <c r="E4" i="2"/>
  <c r="E3" i="2"/>
  <c r="E2" i="2"/>
  <c r="E4" i="1"/>
  <c r="E3" i="1"/>
  <c r="G4" i="1" a="1"/>
  <c r="G6" i="1" a="1"/>
  <c r="G3" i="1" a="1"/>
  <c r="G3" i="2" a="1"/>
  <c r="G4" i="2" a="1"/>
  <c r="G7" i="2" a="1"/>
  <c r="G8" i="2" a="1"/>
  <c r="G2" i="2" a="1"/>
  <c r="E7" i="2" a="1"/>
  <c r="D6" i="1" a="1"/>
  <c r="G6" i="1" l="1"/>
  <c r="G4" i="1"/>
  <c r="G3" i="1"/>
  <c r="G8" i="2"/>
  <c r="G7" i="2"/>
  <c r="G4" i="2"/>
  <c r="G3" i="2"/>
  <c r="G2" i="2"/>
  <c r="E7" i="2"/>
  <c r="E9" i="1"/>
  <c r="D9" i="1"/>
  <c r="E8" i="1"/>
  <c r="D8" i="1"/>
  <c r="E7" i="1"/>
  <c r="D7" i="1"/>
  <c r="E6" i="1"/>
  <c r="D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<sst xmlns="http://schemas.openxmlformats.org/spreadsheetml/2006/main" count="18" uniqueCount="15">
  <si>
    <t>Cigarettes</t>
  </si>
  <si>
    <t>Longevity</t>
  </si>
  <si>
    <t>Bayesian Correlation Test</t>
  </si>
  <si>
    <t>correl</t>
  </si>
  <si>
    <t>size</t>
  </si>
  <si>
    <t>n</t>
  </si>
  <si>
    <t>r</t>
  </si>
  <si>
    <t>term 1</t>
  </si>
  <si>
    <t>g</t>
  </si>
  <si>
    <t>h(g)</t>
  </si>
  <si>
    <t>∫h(g)dg</t>
  </si>
  <si>
    <t>BF10</t>
  </si>
  <si>
    <t>Real Statistics Using Excel</t>
  </si>
  <si>
    <t>Updated</t>
  </si>
  <si>
    <t>Copyright © 2013 - 2025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</si>
</sst>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BayesCorrel"/>
      <definedName name="FTEXT"/>
      <definedName name="INTEGRA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9C0F-5D72-409C-B3CB-B83C38B2E4A1}">
  <sheetPr codeName="Sheet3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12</v>
      </c>
    </row>
    <row r="2" spans="1:2" x14ac:dyDescent="0.35">
      <c r="A2" t="s">
        <v>2</v>
      </c>
    </row>
    <row r="4" spans="1:2" x14ac:dyDescent="0.35">
      <c r="A4" t="s">
        <v>13</v>
      </c>
      <c r="B4" s="10">
        <v>45771</v>
      </c>
    </row>
    <row r="6" spans="1:2" x14ac:dyDescent="0.35">
      <c r="A6" s="1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13C3-015C-4AE4-A749-EB53C955916F}">
  <sheetPr codeName="Sheet2"/>
  <dimension ref="A1:G16"/>
  <sheetViews>
    <sheetView workbookViewId="0"/>
  </sheetViews>
  <sheetFormatPr defaultRowHeight="14.5" x14ac:dyDescent="0.35"/>
  <cols>
    <col min="3" max="3" width="5.26953125" customWidth="1"/>
    <col min="6" max="6" width="3.7265625" customWidth="1"/>
    <col min="7" max="7" width="64.36328125" customWidth="1"/>
  </cols>
  <sheetData>
    <row r="1" spans="1:7" x14ac:dyDescent="0.35">
      <c r="A1" s="1" t="s">
        <v>0</v>
      </c>
      <c r="B1" s="1" t="s">
        <v>1</v>
      </c>
    </row>
    <row r="2" spans="1:7" x14ac:dyDescent="0.35">
      <c r="A2" s="2">
        <v>5</v>
      </c>
      <c r="B2" s="2">
        <v>80</v>
      </c>
      <c r="D2" t="s">
        <v>5</v>
      </c>
      <c r="E2" s="7">
        <f>COUNT(A2:A16)</f>
        <v>15</v>
      </c>
      <c r="G2" t="str" cm="1">
        <f t="array" ref="G2">[1]!FTEXT(E2)</f>
        <v>=COUNT(A2:A16)</v>
      </c>
    </row>
    <row r="3" spans="1:7" x14ac:dyDescent="0.35">
      <c r="A3" s="2">
        <v>23</v>
      </c>
      <c r="B3" s="2">
        <v>78</v>
      </c>
      <c r="D3" t="s">
        <v>6</v>
      </c>
      <c r="E3" s="8">
        <f>CORREL(A2:A16,B2:B16)</f>
        <v>-0.71343017438658085</v>
      </c>
      <c r="G3" t="str" cm="1">
        <f t="array" ref="G3">[1]!FTEXT(E3)</f>
        <v>=CORREL(A2:A16,B2:B16)</v>
      </c>
    </row>
    <row r="4" spans="1:7" x14ac:dyDescent="0.35">
      <c r="A4" s="2">
        <v>25</v>
      </c>
      <c r="B4" s="2">
        <v>60</v>
      </c>
      <c r="D4" t="s">
        <v>7</v>
      </c>
      <c r="E4" s="8">
        <f>SQRT(E2/2)/_xlfn.GAMMA(0.5)</f>
        <v>1.5450968080927583</v>
      </c>
      <c r="G4" t="str" cm="1">
        <f t="array" ref="G4">[1]!FTEXT(E4)</f>
        <v>=SQRT(E2/2)/GAMMA(0.5)</v>
      </c>
    </row>
    <row r="5" spans="1:7" x14ac:dyDescent="0.35">
      <c r="A5" s="2">
        <v>48</v>
      </c>
      <c r="B5" s="2">
        <v>53</v>
      </c>
      <c r="D5" t="s">
        <v>8</v>
      </c>
      <c r="E5" s="8">
        <v>1</v>
      </c>
    </row>
    <row r="6" spans="1:7" x14ac:dyDescent="0.35">
      <c r="A6" s="2">
        <v>17</v>
      </c>
      <c r="B6" s="2">
        <v>85</v>
      </c>
      <c r="D6" t="s">
        <v>9</v>
      </c>
      <c r="E6" s="8">
        <f>(1+E5)^(E$2/2-1)*(1+(1-E$3^2)*E5)^((1-E$2)/2)*E5^(-1.5)*EXP(-E$2/(2*E5))</f>
        <v>3.0556767094524501E-3</v>
      </c>
      <c r="G6" t="str" cm="1">
        <f t="array" ref="G6">[1]!FTEXT(E6)</f>
        <v>=(1+E5)^(E$2/2-1)*(1+(1-E$3^2)*E5)^((1-E$2)/2)*E5^(-1.5)*EXP(-E$2/(2*E5))</v>
      </c>
    </row>
    <row r="7" spans="1:7" x14ac:dyDescent="0.35">
      <c r="A7" s="2">
        <v>8</v>
      </c>
      <c r="B7" s="2">
        <v>84</v>
      </c>
      <c r="D7" s="6" t="s">
        <v>10</v>
      </c>
      <c r="E7" s="8" cm="1">
        <f t="array" ref="E7">[1]!INTEGRAL(E6,0)</f>
        <v>10.413497868249612</v>
      </c>
      <c r="G7" t="str" cm="1">
        <f t="array" ref="G7">[1]!FTEXT(E7)</f>
        <v>=INTEGRAL(E6,0)</v>
      </c>
    </row>
    <row r="8" spans="1:7" x14ac:dyDescent="0.35">
      <c r="A8" s="2">
        <v>4</v>
      </c>
      <c r="B8" s="2">
        <v>73</v>
      </c>
      <c r="D8" s="6" t="s">
        <v>11</v>
      </c>
      <c r="E8" s="9">
        <f>E4*E7</f>
        <v>16.089862317313219</v>
      </c>
      <c r="G8" t="str" cm="1">
        <f t="array" ref="G8">[1]!FTEXT(E8)</f>
        <v>=E4*E7</v>
      </c>
    </row>
    <row r="9" spans="1:7" x14ac:dyDescent="0.35">
      <c r="A9" s="2">
        <v>26</v>
      </c>
      <c r="B9" s="2">
        <v>79</v>
      </c>
    </row>
    <row r="10" spans="1:7" x14ac:dyDescent="0.35">
      <c r="A10" s="2">
        <v>11</v>
      </c>
      <c r="B10" s="2">
        <v>81</v>
      </c>
    </row>
    <row r="11" spans="1:7" x14ac:dyDescent="0.35">
      <c r="A11" s="2">
        <v>19</v>
      </c>
      <c r="B11" s="2">
        <v>75</v>
      </c>
    </row>
    <row r="12" spans="1:7" x14ac:dyDescent="0.35">
      <c r="A12" s="2">
        <v>14</v>
      </c>
      <c r="B12" s="2">
        <v>68</v>
      </c>
    </row>
    <row r="13" spans="1:7" x14ac:dyDescent="0.35">
      <c r="A13" s="2">
        <v>35</v>
      </c>
      <c r="B13" s="2">
        <v>72</v>
      </c>
    </row>
    <row r="14" spans="1:7" x14ac:dyDescent="0.35">
      <c r="A14" s="2">
        <v>29</v>
      </c>
      <c r="B14" s="2">
        <v>58</v>
      </c>
    </row>
    <row r="15" spans="1:7" x14ac:dyDescent="0.35">
      <c r="A15" s="2">
        <v>4</v>
      </c>
      <c r="B15" s="2">
        <v>92</v>
      </c>
    </row>
    <row r="16" spans="1:7" x14ac:dyDescent="0.35">
      <c r="A16" s="1">
        <v>23</v>
      </c>
      <c r="B16" s="1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CCE9-CFBE-4178-A2C1-9A2DE8661E4F}">
  <sheetPr codeName="Sheet1"/>
  <dimension ref="A1:G16"/>
  <sheetViews>
    <sheetView topLeftCell="D1" workbookViewId="0">
      <selection activeCell="D1" sqref="D1"/>
    </sheetView>
  </sheetViews>
  <sheetFormatPr defaultRowHeight="14.5" x14ac:dyDescent="0.35"/>
  <cols>
    <col min="6" max="6" width="2.90625" customWidth="1"/>
    <col min="7" max="7" width="22.6328125" customWidth="1"/>
  </cols>
  <sheetData>
    <row r="1" spans="1:7" x14ac:dyDescent="0.35">
      <c r="A1" s="1" t="s">
        <v>0</v>
      </c>
      <c r="B1" s="1" t="s">
        <v>1</v>
      </c>
      <c r="D1" t="s">
        <v>2</v>
      </c>
    </row>
    <row r="2" spans="1:7" x14ac:dyDescent="0.35">
      <c r="A2" s="2">
        <v>5</v>
      </c>
      <c r="B2" s="2">
        <v>80</v>
      </c>
    </row>
    <row r="3" spans="1:7" x14ac:dyDescent="0.35">
      <c r="A3" s="2">
        <v>23</v>
      </c>
      <c r="B3" s="2">
        <v>78</v>
      </c>
      <c r="D3" t="s">
        <v>3</v>
      </c>
      <c r="E3" s="3">
        <f>CORREL(A2:A16,B2:B16)</f>
        <v>-0.71343017438658085</v>
      </c>
      <c r="G3" t="str" cm="1">
        <f t="array" ref="G3">[1]!FTEXT(E3)</f>
        <v>=CORREL(A2:A16,B2:B16)</v>
      </c>
    </row>
    <row r="4" spans="1:7" x14ac:dyDescent="0.35">
      <c r="A4" s="2">
        <v>25</v>
      </c>
      <c r="B4" s="2">
        <v>60</v>
      </c>
      <c r="D4" t="s">
        <v>4</v>
      </c>
      <c r="E4" s="4">
        <f>COUNT(A2:A16)</f>
        <v>15</v>
      </c>
      <c r="G4" t="str" cm="1">
        <f t="array" ref="G4">[1]!FTEXT(E4)</f>
        <v>=COUNT(A2:A16)</v>
      </c>
    </row>
    <row r="5" spans="1:7" x14ac:dyDescent="0.35">
      <c r="A5" s="2">
        <v>48</v>
      </c>
      <c r="B5" s="2">
        <v>53</v>
      </c>
    </row>
    <row r="6" spans="1:7" x14ac:dyDescent="0.35">
      <c r="A6" s="2">
        <v>17</v>
      </c>
      <c r="B6" s="2">
        <v>85</v>
      </c>
      <c r="D6" t="str">
        <f t="array" ref="D6:E9">[1]!BayesCorrel(E3,E4,TRUE)</f>
        <v>BF01</v>
      </c>
      <c r="E6" s="3">
        <v>6.2150935805334193E-2</v>
      </c>
      <c r="G6" t="str" cm="1">
        <f t="array" ref="G6">[1]!FTEXT(E6)</f>
        <v>=BayesCorrel(E3,E4,TRUE)</v>
      </c>
    </row>
    <row r="7" spans="1:7" x14ac:dyDescent="0.35">
      <c r="A7" s="2">
        <v>8</v>
      </c>
      <c r="B7" s="2">
        <v>84</v>
      </c>
      <c r="D7" t="str">
        <v>BF10</v>
      </c>
      <c r="E7" s="5">
        <v>16.089862317313226</v>
      </c>
    </row>
    <row r="8" spans="1:7" x14ac:dyDescent="0.35">
      <c r="A8" s="2">
        <v>4</v>
      </c>
      <c r="B8" s="2">
        <v>73</v>
      </c>
      <c r="D8" t="str">
        <v>P(H0|X)</v>
      </c>
      <c r="E8" s="5">
        <v>5.8514222141329363E-2</v>
      </c>
    </row>
    <row r="9" spans="1:7" x14ac:dyDescent="0.35">
      <c r="A9" s="2">
        <v>26</v>
      </c>
      <c r="B9" s="2">
        <v>79</v>
      </c>
      <c r="D9" t="str">
        <v>P(H1|X)</v>
      </c>
      <c r="E9" s="4">
        <v>0.9414857778586706</v>
      </c>
    </row>
    <row r="10" spans="1:7" x14ac:dyDescent="0.35">
      <c r="A10" s="2">
        <v>11</v>
      </c>
      <c r="B10" s="2">
        <v>81</v>
      </c>
    </row>
    <row r="11" spans="1:7" x14ac:dyDescent="0.35">
      <c r="A11" s="2">
        <v>19</v>
      </c>
      <c r="B11" s="2">
        <v>75</v>
      </c>
    </row>
    <row r="12" spans="1:7" x14ac:dyDescent="0.35">
      <c r="A12" s="2">
        <v>14</v>
      </c>
      <c r="B12" s="2">
        <v>68</v>
      </c>
    </row>
    <row r="13" spans="1:7" x14ac:dyDescent="0.35">
      <c r="A13" s="2">
        <v>35</v>
      </c>
      <c r="B13" s="2">
        <v>72</v>
      </c>
    </row>
    <row r="14" spans="1:7" x14ac:dyDescent="0.35">
      <c r="A14" s="2">
        <v>29</v>
      </c>
      <c r="B14" s="2">
        <v>58</v>
      </c>
    </row>
    <row r="15" spans="1:7" x14ac:dyDescent="0.35">
      <c r="A15" s="2">
        <v>4</v>
      </c>
      <c r="B15" s="2">
        <v>92</v>
      </c>
    </row>
    <row r="16" spans="1:7" x14ac:dyDescent="0.35">
      <c r="A16" s="1">
        <v>23</v>
      </c>
      <c r="B16" s="1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Manual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2025-04-24T10:20:27Z</dcterms:created>
  <dcterms:modified xsi:type="dcterms:W3CDTF">2025-04-24T13:49:04Z</dcterms:modified>
</cp:coreProperties>
</file>