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7E852EB3-CA17-4CAD-AD96-31B00F097996}" xr6:coauthVersionLast="47" xr6:coauthVersionMax="47" xr10:uidLastSave="{8DB53E72-77DF-4D2D-9FB9-BD3B72E0F531}"/>
  <bookViews>
    <workbookView xWindow="-110" yWindow="-110" windowWidth="19420" windowHeight="10300" xr2:uid="{24018A31-F5C5-4609-B6B5-972741F83D13}"/>
  </bookViews>
  <sheets>
    <sheet name="Title" sheetId="5" r:id="rId1"/>
    <sheet name="Reliability" sheetId="3" r:id="rId2"/>
    <sheet name="Outliers" sheetId="2" r:id="rId3"/>
    <sheet name="Q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8" i="4" a="1"/>
  <c r="I8" i="4" a="1"/>
  <c r="I8" i="4" s="1"/>
  <c r="K6" i="4" a="1"/>
  <c r="K6" i="4" s="1"/>
  <c r="I6" i="4" a="1"/>
  <c r="I6" i="4" s="1"/>
  <c r="K4" i="4" a="1"/>
  <c r="K4" i="4" s="1"/>
  <c r="K3" i="4" a="1"/>
  <c r="K3" i="4" s="1"/>
  <c r="K2" i="4"/>
  <c r="K2" i="4" a="1"/>
  <c r="J9" i="2" a="1"/>
  <c r="J9" i="2" s="1"/>
  <c r="J8" i="2" a="1"/>
  <c r="J8" i="2" s="1"/>
  <c r="H8" i="2" a="1"/>
  <c r="H8" i="2" s="1"/>
  <c r="J7" i="2" a="1"/>
  <c r="J7" i="2" s="1"/>
  <c r="H7" i="2" a="1"/>
  <c r="H7" i="2" s="1"/>
  <c r="J5" i="2"/>
  <c r="J5" i="2" a="1"/>
  <c r="H5" i="2" a="1"/>
  <c r="H5" i="2" s="1"/>
  <c r="J4" i="2" a="1"/>
  <c r="J4" i="2" s="1"/>
  <c r="H4" i="2" a="1"/>
  <c r="H4" i="2" s="1"/>
  <c r="J3" i="2" a="1"/>
  <c r="J3" i="2" s="1"/>
  <c r="H3" i="2" a="1"/>
  <c r="H3" i="2" s="1"/>
  <c r="C4" i="3"/>
  <c r="C4" i="3" a="1"/>
  <c r="A4" i="3" a="1"/>
  <c r="A4" i="3" s="1"/>
  <c r="C3" i="3" a="1"/>
  <c r="C3" i="3" s="1"/>
  <c r="A3" i="3" a="1"/>
  <c r="A3" i="3" s="1"/>
  <c r="C2" i="3" a="1"/>
  <c r="C2" i="3" s="1"/>
  <c r="I4" i="4" l="1"/>
  <c r="I3" i="4"/>
  <c r="I2" i="4"/>
  <c r="H9" i="2"/>
  <c r="A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<sst xmlns="http://schemas.openxmlformats.org/spreadsheetml/2006/main" count="9" uniqueCount="9">
  <si>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largest</t>
  </si>
  <si>
    <t>smallest</t>
  </si>
  <si>
    <t>range</t>
  </si>
  <si>
    <t>mean</t>
  </si>
  <si>
    <t>prob</t>
  </si>
  <si>
    <t>Real Statistics Using Excel</t>
  </si>
  <si>
    <t>Updated</t>
  </si>
  <si>
    <t>Copyright © 2013 - 2024 Charles Zaiontz</t>
  </si>
  <si>
    <t>Order Statistics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</si>
</sst>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9" formatCode="0.000%"/>
    <numFmt numFmtId="170" formatCode="0.0000%"/>
    <numFmt numFmtId="171" formatCode="0.00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.5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70" fontId="0" fillId="0" borderId="0" xfId="1" applyNumberFormat="1" applyFont="1" applyAlignment="1">
      <alignment horizontal="right"/>
    </xf>
    <xf numFmtId="171" fontId="0" fillId="0" borderId="0" xfId="1" applyNumberFormat="1" applyFont="1" applyAlignment="1">
      <alignment horizontal="right"/>
    </xf>
    <xf numFmtId="169" fontId="2" fillId="0" borderId="0" xfId="1" applyNumberFormat="1" applyFont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9711-DC54-43BF-9DD7-9D3F6EEA19A4}">
  <sheetPr codeName="Sheet5"/>
  <dimension ref="A1:B6"/>
  <sheetViews>
    <sheetView tabSelected="1" workbookViewId="0">
      <selection activeCell="A3" sqref="A3"/>
    </sheetView>
  </sheetViews>
  <sheetFormatPr defaultRowHeight="14.5" x14ac:dyDescent="0.35"/>
  <cols>
    <col min="2" max="2" width="9.26953125" bestFit="1" customWidth="1"/>
  </cols>
  <sheetData>
    <row r="1" spans="1:2" x14ac:dyDescent="0.35">
      <c r="A1" t="s">
        <v>5</v>
      </c>
    </row>
    <row r="2" spans="1:2" x14ac:dyDescent="0.35">
      <c r="A2" t="s">
        <v>8</v>
      </c>
    </row>
    <row r="4" spans="1:2" x14ac:dyDescent="0.35">
      <c r="A4" t="s">
        <v>6</v>
      </c>
      <c r="B4" s="17">
        <v>45641</v>
      </c>
    </row>
    <row r="6" spans="1:2" x14ac:dyDescent="0.35">
      <c r="A6" s="1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13AB-FAC8-42DC-94A6-FE4A8C899DE8}">
  <sheetPr codeName="Sheet3"/>
  <dimension ref="A2:C4"/>
  <sheetViews>
    <sheetView workbookViewId="0"/>
  </sheetViews>
  <sheetFormatPr defaultRowHeight="14.5" x14ac:dyDescent="0.35"/>
  <cols>
    <col min="1" max="1" width="8.7265625" customWidth="1"/>
    <col min="2" max="2" width="2.1796875" customWidth="1"/>
    <col min="3" max="3" width="41.6328125" customWidth="1"/>
    <col min="6" max="6" width="9.90625" bestFit="1" customWidth="1"/>
  </cols>
  <sheetData>
    <row r="2" spans="1:3" ht="15" x14ac:dyDescent="0.35">
      <c r="A2" s="6">
        <f>1-_xlfn.WEIBULL.DIST(1000,0.7,800,TRUE)</f>
        <v>0.31065864945335153</v>
      </c>
      <c r="C2" t="e" cm="1">
        <f t="array" aca="1" ref="C2" ca="1">FTEXT(A2)</f>
        <v>#NAME?</v>
      </c>
    </row>
    <row r="3" spans="1:3" x14ac:dyDescent="0.35">
      <c r="A3" s="5" t="e" cm="1">
        <f t="array" aca="1" ref="A3" ca="1">1-ORDER_DIST(1000,1,5,TRUE,"weibull",0.7,800)</f>
        <v>#NAME?</v>
      </c>
      <c r="C3" t="e" cm="1">
        <f t="array" aca="1" ref="C3" ca="1">FTEXT(A3)</f>
        <v>#NAME?</v>
      </c>
    </row>
    <row r="4" spans="1:3" x14ac:dyDescent="0.35">
      <c r="A4" s="4" t="e" cm="1">
        <f t="array" aca="1" ref="A4" ca="1">1-ORDER_DIST(1000,2,5,TRUE,"weibull",0.7,800)</f>
        <v>#NAME?</v>
      </c>
      <c r="C4" t="e" cm="1">
        <f t="array" aca="1" ref="C4" ca="1">FTEXT(A4)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781F-4110-47EE-B19D-EB5A88839FA1}">
  <sheetPr codeName="Sheet2"/>
  <dimension ref="B2:J11"/>
  <sheetViews>
    <sheetView zoomScaleNormal="100" workbookViewId="0"/>
  </sheetViews>
  <sheetFormatPr defaultRowHeight="14.5" x14ac:dyDescent="0.35"/>
  <cols>
    <col min="1" max="1" width="3.1796875" customWidth="1"/>
    <col min="7" max="7" width="6.36328125" customWidth="1"/>
    <col min="8" max="8" width="8.7265625" customWidth="1"/>
    <col min="9" max="9" width="2.7265625" customWidth="1"/>
    <col min="10" max="10" width="47.36328125" customWidth="1"/>
  </cols>
  <sheetData>
    <row r="2" spans="2:10" x14ac:dyDescent="0.35">
      <c r="B2" s="7">
        <v>-8.8586087950821568E-2</v>
      </c>
      <c r="C2" s="8">
        <v>-0.11122090416181468</v>
      </c>
      <c r="D2" s="8">
        <v>8.802274112860756E-3</v>
      </c>
      <c r="E2" s="8">
        <v>0.33970344583371948</v>
      </c>
      <c r="F2" s="9">
        <v>-2.4138482548222133</v>
      </c>
    </row>
    <row r="3" spans="2:10" x14ac:dyDescent="0.35">
      <c r="B3" s="10">
        <v>-0.37389069671027614</v>
      </c>
      <c r="C3" s="11">
        <v>-1.2180628016571131</v>
      </c>
      <c r="D3" s="11">
        <v>-0.15400604341806723</v>
      </c>
      <c r="E3" s="11">
        <v>0.87744737579993815</v>
      </c>
      <c r="F3" s="12">
        <v>-0.69377495057954486</v>
      </c>
      <c r="H3" s="1" t="e" cm="1">
        <f t="array" aca="1" ref="H3" ca="1">ORDER_DIST(SMALL(B2:F11,1),1,50,TRUE,"norm",0,1)</f>
        <v>#NAME?</v>
      </c>
      <c r="J3" t="e" cm="1">
        <f t="array" aca="1" ref="J3" ca="1">FTEXT(H3)</f>
        <v>#NAME?</v>
      </c>
    </row>
    <row r="4" spans="2:10" x14ac:dyDescent="0.35">
      <c r="B4" s="10">
        <v>-1.130866587731205</v>
      </c>
      <c r="C4" s="11">
        <v>-0.62099994669503134</v>
      </c>
      <c r="D4" s="11">
        <v>-3.8381266693029801</v>
      </c>
      <c r="E4" s="11">
        <v>0.58535766454346572</v>
      </c>
      <c r="F4" s="12">
        <v>0.80563076111591103</v>
      </c>
      <c r="H4" s="2" t="e" cm="1">
        <f t="array" aca="1" ref="H4" ca="1">ORDER_DIST(SMALL(B2:F11,2),1,50,TRUE,"norm",0,1)</f>
        <v>#NAME?</v>
      </c>
      <c r="J4" t="e" cm="1">
        <f t="array" aca="1" ref="J4" ca="1">FTEXT(H4)</f>
        <v>#NAME?</v>
      </c>
    </row>
    <row r="5" spans="2:10" x14ac:dyDescent="0.35">
      <c r="B5" s="10">
        <v>-0.22435287656129782</v>
      </c>
      <c r="C5" s="11">
        <v>1.1206166775546085</v>
      </c>
      <c r="D5" s="11">
        <v>-1.1581886660413498</v>
      </c>
      <c r="E5" s="11">
        <v>-1.3294924360239544</v>
      </c>
      <c r="F5" s="12">
        <v>-0.66172921674738172</v>
      </c>
      <c r="H5" s="3" t="e" cm="1">
        <f t="array" aca="1" ref="H5" ca="1">ORDER_DIST(SMALL(B2:F11,50),50,50,TRUE,"norm",0,1)</f>
        <v>#NAME?</v>
      </c>
      <c r="J5" t="e" cm="1">
        <f t="array" aca="1" ref="J5" ca="1">FTEXT(H5)</f>
        <v>#NAME?</v>
      </c>
    </row>
    <row r="6" spans="2:10" x14ac:dyDescent="0.35">
      <c r="B6" s="10">
        <v>-0.48096115754944646</v>
      </c>
      <c r="C6" s="11">
        <v>-0.51358163180015703</v>
      </c>
      <c r="D6" s="11">
        <v>0.69443284565548846</v>
      </c>
      <c r="E6" s="11">
        <v>0.24357348095383144</v>
      </c>
      <c r="F6" s="12">
        <v>-1.0283237843508919</v>
      </c>
    </row>
    <row r="7" spans="2:10" x14ac:dyDescent="0.35">
      <c r="B7" s="10">
        <v>-0.18217618171450939</v>
      </c>
      <c r="C7" s="11">
        <v>-0.51225375650388805</v>
      </c>
      <c r="D7" s="11">
        <v>-0.97921171506957105</v>
      </c>
      <c r="E7" s="11">
        <v>0.23356261649280105</v>
      </c>
      <c r="F7" s="12">
        <v>-0.80783304112153165</v>
      </c>
      <c r="H7" s="1" t="e" cm="1">
        <f t="array" aca="1" ref="H7" ca="1">ORDER_MEAN(1,50,,"norm",0,1)</f>
        <v>#NAME?</v>
      </c>
      <c r="J7" t="e" cm="1">
        <f t="array" aca="1" ref="J7" ca="1">FTEXT(H7)</f>
        <v>#NAME?</v>
      </c>
    </row>
    <row r="8" spans="2:10" x14ac:dyDescent="0.35">
      <c r="B8" s="10">
        <v>0.7068998576591019</v>
      </c>
      <c r="C8" s="11">
        <v>0.61309464203605402</v>
      </c>
      <c r="D8" s="11">
        <v>1.5077949967800153</v>
      </c>
      <c r="E8" s="11">
        <v>0.65449909652493543</v>
      </c>
      <c r="F8" s="12">
        <v>1.0569950196233997</v>
      </c>
      <c r="H8" s="2" t="e" cm="1">
        <f t="array" aca="1" ref="H8" ca="1">ORDER_VAR(1,50,,"norm",0,1)</f>
        <v>#NAME?</v>
      </c>
      <c r="J8" t="e" cm="1">
        <f t="array" aca="1" ref="J8" ca="1">FTEXT(H8)</f>
        <v>#NAME?</v>
      </c>
    </row>
    <row r="9" spans="2:10" x14ac:dyDescent="0.35">
      <c r="B9" s="10">
        <v>-0.15076074533967737</v>
      </c>
      <c r="C9" s="11">
        <v>-1.1532075396242831</v>
      </c>
      <c r="D9" s="11">
        <v>1.4965943838383731</v>
      </c>
      <c r="E9" s="11">
        <v>1.1570160591635801</v>
      </c>
      <c r="F9" s="12">
        <v>-1.5734684518783204</v>
      </c>
      <c r="H9" s="3" t="e">
        <f ca="1">H7-3*SQRT(H8)</f>
        <v>#NAME?</v>
      </c>
      <c r="J9" t="e" cm="1">
        <f t="array" aca="1" ref="J9" ca="1">FTEXT(H9)</f>
        <v>#NAME?</v>
      </c>
    </row>
    <row r="10" spans="2:10" x14ac:dyDescent="0.35">
      <c r="B10" s="10">
        <v>-0.12838007284362105</v>
      </c>
      <c r="C10" s="11">
        <v>-0.11231056587496339</v>
      </c>
      <c r="D10" s="11">
        <v>0.67777335526352045</v>
      </c>
      <c r="E10" s="11">
        <v>0.24995697613593604</v>
      </c>
      <c r="F10" s="12">
        <v>-1.8405738636243889</v>
      </c>
    </row>
    <row r="11" spans="2:10" x14ac:dyDescent="0.35">
      <c r="B11" s="13">
        <v>-2.2879304589986149</v>
      </c>
      <c r="C11" s="14">
        <v>-1.037316740886101</v>
      </c>
      <c r="D11" s="14">
        <v>0.64085279040859744</v>
      </c>
      <c r="E11" s="14">
        <v>1.7745459097755112</v>
      </c>
      <c r="F11" s="15">
        <v>-0.76212018647614432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FC5C-E1EC-4A76-AC65-B479FAA25C8A}">
  <sheetPr codeName="Sheet4"/>
  <dimension ref="B2:L13"/>
  <sheetViews>
    <sheetView workbookViewId="0"/>
  </sheetViews>
  <sheetFormatPr defaultRowHeight="14.5" x14ac:dyDescent="0.35"/>
  <cols>
    <col min="1" max="1" width="3" customWidth="1"/>
    <col min="7" max="7" width="4.90625" customWidth="1"/>
    <col min="10" max="10" width="3.36328125" customWidth="1"/>
    <col min="11" max="11" width="39.7265625" customWidth="1"/>
  </cols>
  <sheetData>
    <row r="2" spans="2:12" x14ac:dyDescent="0.35">
      <c r="B2" s="7">
        <v>5.0451781438457068</v>
      </c>
      <c r="C2" s="8">
        <v>4.9576155808107369</v>
      </c>
      <c r="D2" s="8">
        <v>5.0008777020286619</v>
      </c>
      <c r="E2" s="8">
        <v>5.0325559499882733</v>
      </c>
      <c r="F2" s="9">
        <v>4.9759637333623434</v>
      </c>
      <c r="H2" t="s">
        <v>0</v>
      </c>
      <c r="I2" s="1">
        <f>MIN(B2:F6)</f>
        <v>4.9570515754151634</v>
      </c>
      <c r="K2" t="e" cm="1">
        <f t="array" aca="1" ref="K2" ca="1">FTEXT(I2)</f>
        <v>#NAME?</v>
      </c>
    </row>
    <row r="3" spans="2:12" x14ac:dyDescent="0.35">
      <c r="B3" s="10">
        <v>4.9570515754151634</v>
      </c>
      <c r="C3" s="11">
        <v>5.0298705597257998</v>
      </c>
      <c r="D3" s="11">
        <v>4.9623075055471357</v>
      </c>
      <c r="E3" s="11">
        <v>5.0172776770587166</v>
      </c>
      <c r="F3" s="12">
        <v>5.0066691072226659</v>
      </c>
      <c r="H3" t="s">
        <v>1</v>
      </c>
      <c r="I3" s="2">
        <f>MAX(B2:F6)</f>
        <v>5.0479442503731704</v>
      </c>
      <c r="K3" t="e" cm="1">
        <f t="array" aca="1" ref="K3" ca="1">FTEXT(I3)</f>
        <v>#NAME?</v>
      </c>
    </row>
    <row r="4" spans="2:12" x14ac:dyDescent="0.35">
      <c r="B4" s="10">
        <v>4.9726882930734027</v>
      </c>
      <c r="C4" s="11">
        <v>4.9841677511547875</v>
      </c>
      <c r="D4" s="11">
        <v>5.004533595432143</v>
      </c>
      <c r="E4" s="11">
        <v>5.0185281189242863</v>
      </c>
      <c r="F4" s="12">
        <v>4.9707605357887177</v>
      </c>
      <c r="H4" t="s">
        <v>2</v>
      </c>
      <c r="I4" s="3">
        <f>I3-I2</f>
        <v>9.0892674958007014E-2</v>
      </c>
      <c r="K4" t="e" cm="1">
        <f t="array" aca="1" ref="K4" ca="1">FTEXT(I4)</f>
        <v>#NAME?</v>
      </c>
    </row>
    <row r="5" spans="2:12" x14ac:dyDescent="0.35">
      <c r="B5" s="10">
        <v>5.0076735687556555</v>
      </c>
      <c r="C5" s="11">
        <v>5.0037783039015018</v>
      </c>
      <c r="D5" s="11">
        <v>5.0479442503731704</v>
      </c>
      <c r="E5" s="11">
        <v>4.9671053379716312</v>
      </c>
      <c r="F5" s="12">
        <v>5.0378215272175924</v>
      </c>
    </row>
    <row r="6" spans="2:12" x14ac:dyDescent="0.35">
      <c r="B6" s="13">
        <v>5.0388043529823063</v>
      </c>
      <c r="C6" s="14">
        <v>5.0160710566725912</v>
      </c>
      <c r="D6" s="14">
        <v>5.0185011415659648</v>
      </c>
      <c r="E6" s="14">
        <v>4.9937871401778802</v>
      </c>
      <c r="F6" s="15">
        <v>5.0018441835773757</v>
      </c>
      <c r="H6" t="s">
        <v>4</v>
      </c>
      <c r="I6" s="16" t="e" cm="1">
        <f t="array" aca="1" ref="I6" ca="1">1-RANGE_DIST(I4,1,50,50,TRUE,,"norm",5,0.01)</f>
        <v>#NAME?</v>
      </c>
      <c r="K6" t="e" cm="1">
        <f t="array" aca="1" ref="K6" ca="1">FTEXT(I6)</f>
        <v>#NAME?</v>
      </c>
    </row>
    <row r="8" spans="2:12" x14ac:dyDescent="0.35">
      <c r="H8" t="s">
        <v>3</v>
      </c>
      <c r="I8" s="16" t="e" cm="1">
        <f t="array" aca="1" ref="I8" ca="1">ORDER_MEAN(50,50,,"norm",5,0.01)-ORDER_MEAN(1,50,,"norm",5,0.01)</f>
        <v>#NAME?</v>
      </c>
      <c r="K8" t="e" cm="1">
        <f t="array" aca="1" ref="K8" ca="1">FTEXT(I8)</f>
        <v>#NAME?</v>
      </c>
    </row>
    <row r="13" spans="2:12" x14ac:dyDescent="0.35">
      <c r="L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Reliability</vt:lpstr>
      <vt:lpstr>Outliers</vt:lpstr>
      <vt:lpstr>QC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2024-12-12T22:11:10Z</dcterms:created>
  <dcterms:modified xsi:type="dcterms:W3CDTF">2024-12-15T13:56:20Z</dcterms:modified>
</cp:coreProperties>
</file>