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" documentId="8_{2B248855-11E9-4CD9-B249-AD447F620FD6}" xr6:coauthVersionLast="47" xr6:coauthVersionMax="47" xr10:uidLastSave="{CD79F7AD-596C-4B4B-B690-724AE48B213C}"/>
  <bookViews>
    <workbookView xWindow="-110" yWindow="-110" windowWidth="19420" windowHeight="10300" xr2:uid="{C38B84DD-0105-4508-A8F8-ED60A510EDDD}"/>
  </bookViews>
  <sheets>
    <sheet name="Title" sheetId="3" r:id="rId1"/>
    <sheet name="Before" sheetId="1" r:id="rId2"/>
    <sheet name="After" sheetId="2" r:id="rId3"/>
    <sheet name="NFL" sheetId="4" r:id="rId4"/>
  </sheets>
  <externalReferences>
    <externalReference r:id="rId5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  <definedName name="solver_adj" localSheetId="1" hidden="1">Before!$F$4:$F$6</definedName>
    <definedName name="solver_adj" localSheetId="3" hidden="1">NFL!$M$1,NFL!$M$3:$M$34</definedName>
    <definedName name="solver_cvg" localSheetId="1" hidden="1">0.0001</definedName>
    <definedName name="solver_cvg" localSheetId="3" hidden="1">0.0001</definedName>
    <definedName name="solver_drv" localSheetId="1" hidden="1">1</definedName>
    <definedName name="solver_drv" localSheetId="3" hidden="1">2</definedName>
    <definedName name="solver_eng" localSheetId="1" hidden="1">1</definedName>
    <definedName name="solver_eng" localSheetId="3" hidden="1">1</definedName>
    <definedName name="solver_est" localSheetId="1" hidden="1">1</definedName>
    <definedName name="solver_est" localSheetId="3" hidden="1">1</definedName>
    <definedName name="solver_itr" localSheetId="1" hidden="1">2147483647</definedName>
    <definedName name="solver_itr" localSheetId="3" hidden="1">2147483647</definedName>
    <definedName name="solver_lhs1" localSheetId="3" hidden="1">NFL!$M$36</definedName>
    <definedName name="solver_mip" localSheetId="1" hidden="1">2147483647</definedName>
    <definedName name="solver_mip" localSheetId="3" hidden="1">2147483647</definedName>
    <definedName name="solver_mni" localSheetId="1" hidden="1">30</definedName>
    <definedName name="solver_mni" localSheetId="3" hidden="1">30</definedName>
    <definedName name="solver_mrt" localSheetId="1" hidden="1">0.075</definedName>
    <definedName name="solver_mrt" localSheetId="3" hidden="1">0.075</definedName>
    <definedName name="solver_msl" localSheetId="1" hidden="1">2</definedName>
    <definedName name="solver_msl" localSheetId="3" hidden="1">2</definedName>
    <definedName name="solver_neg" localSheetId="1" hidden="1">1</definedName>
    <definedName name="solver_neg" localSheetId="3" hidden="1">2</definedName>
    <definedName name="solver_nod" localSheetId="1" hidden="1">2147483647</definedName>
    <definedName name="solver_nod" localSheetId="3" hidden="1">2147483647</definedName>
    <definedName name="solver_num" localSheetId="1" hidden="1">0</definedName>
    <definedName name="solver_num" localSheetId="3" hidden="1">1</definedName>
    <definedName name="solver_nwt" localSheetId="1" hidden="1">1</definedName>
    <definedName name="solver_nwt" localSheetId="3" hidden="1">1</definedName>
    <definedName name="solver_opt" localSheetId="1" hidden="1">Before!$F$8</definedName>
    <definedName name="solver_opt" localSheetId="3" hidden="1">NFL!$J$2</definedName>
    <definedName name="solver_pre" localSheetId="1" hidden="1">0.000001</definedName>
    <definedName name="solver_pre" localSheetId="3" hidden="1">0.000001</definedName>
    <definedName name="solver_rbv" localSheetId="1" hidden="1">1</definedName>
    <definedName name="solver_rbv" localSheetId="3" hidden="1">2</definedName>
    <definedName name="solver_rel1" localSheetId="3" hidden="1">2</definedName>
    <definedName name="solver_rhs1" localSheetId="3" hidden="1">0</definedName>
    <definedName name="solver_rlx" localSheetId="1" hidden="1">2</definedName>
    <definedName name="solver_rlx" localSheetId="3" hidden="1">2</definedName>
    <definedName name="solver_rsd" localSheetId="1" hidden="1">0</definedName>
    <definedName name="solver_rsd" localSheetId="3" hidden="1">0</definedName>
    <definedName name="solver_scl" localSheetId="1" hidden="1">1</definedName>
    <definedName name="solver_scl" localSheetId="3" hidden="1">2</definedName>
    <definedName name="solver_sho" localSheetId="1" hidden="1">2</definedName>
    <definedName name="solver_sho" localSheetId="3" hidden="1">2</definedName>
    <definedName name="solver_ssz" localSheetId="1" hidden="1">100</definedName>
    <definedName name="solver_ssz" localSheetId="3" hidden="1">100</definedName>
    <definedName name="solver_tim" localSheetId="1" hidden="1">2147483647</definedName>
    <definedName name="solver_tim" localSheetId="3" hidden="1">2147483647</definedName>
    <definedName name="solver_tol" localSheetId="1" hidden="1">0.01</definedName>
    <definedName name="solver_tol" localSheetId="3" hidden="1">0.01</definedName>
    <definedName name="solver_typ" localSheetId="1" hidden="1">2</definedName>
    <definedName name="solver_typ" localSheetId="3" hidden="1">2</definedName>
    <definedName name="solver_val" localSheetId="1" hidden="1">0</definedName>
    <definedName name="solver_val" localSheetId="3" hidden="1">0</definedName>
    <definedName name="solver_ver" localSheetId="1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1" i="4" l="1"/>
  <c r="G271" i="4"/>
  <c r="I271" i="4" s="1"/>
  <c r="H270" i="4"/>
  <c r="G270" i="4"/>
  <c r="I270" i="4" s="1"/>
  <c r="H269" i="4"/>
  <c r="G269" i="4"/>
  <c r="I269" i="4" s="1"/>
  <c r="H268" i="4"/>
  <c r="G268" i="4"/>
  <c r="I268" i="4" s="1"/>
  <c r="H267" i="4"/>
  <c r="G267" i="4"/>
  <c r="I267" i="4" s="1"/>
  <c r="H266" i="4"/>
  <c r="G266" i="4"/>
  <c r="I266" i="4" s="1"/>
  <c r="H265" i="4"/>
  <c r="G265" i="4"/>
  <c r="I265" i="4" s="1"/>
  <c r="H264" i="4"/>
  <c r="I264" i="4" s="1"/>
  <c r="G264" i="4"/>
  <c r="H263" i="4"/>
  <c r="I263" i="4" s="1"/>
  <c r="G263" i="4"/>
  <c r="H262" i="4"/>
  <c r="G262" i="4"/>
  <c r="I262" i="4" s="1"/>
  <c r="H261" i="4"/>
  <c r="G261" i="4"/>
  <c r="I261" i="4" s="1"/>
  <c r="J261" i="4" s="1"/>
  <c r="J264" i="4" s="1"/>
  <c r="I256" i="4"/>
  <c r="H256" i="4"/>
  <c r="G256" i="4"/>
  <c r="H255" i="4"/>
  <c r="G255" i="4"/>
  <c r="I255" i="4" s="1"/>
  <c r="H254" i="4"/>
  <c r="G254" i="4"/>
  <c r="I254" i="4" s="1"/>
  <c r="I253" i="4"/>
  <c r="H253" i="4"/>
  <c r="G253" i="4"/>
  <c r="I252" i="4"/>
  <c r="H252" i="4"/>
  <c r="G252" i="4"/>
  <c r="H251" i="4"/>
  <c r="G251" i="4"/>
  <c r="I251" i="4" s="1"/>
  <c r="H250" i="4"/>
  <c r="G250" i="4"/>
  <c r="I250" i="4" s="1"/>
  <c r="H249" i="4"/>
  <c r="I249" i="4" s="1"/>
  <c r="G249" i="4"/>
  <c r="I248" i="4"/>
  <c r="H248" i="4"/>
  <c r="G248" i="4"/>
  <c r="H247" i="4"/>
  <c r="G247" i="4"/>
  <c r="I247" i="4" s="1"/>
  <c r="H246" i="4"/>
  <c r="G246" i="4"/>
  <c r="I246" i="4" s="1"/>
  <c r="H245" i="4"/>
  <c r="G245" i="4"/>
  <c r="I245" i="4" s="1"/>
  <c r="I244" i="4"/>
  <c r="H244" i="4"/>
  <c r="G244" i="4"/>
  <c r="H243" i="4"/>
  <c r="G243" i="4"/>
  <c r="I243" i="4" s="1"/>
  <c r="H242" i="4"/>
  <c r="G242" i="4"/>
  <c r="I242" i="4" s="1"/>
  <c r="H241" i="4"/>
  <c r="G241" i="4"/>
  <c r="I241" i="4" s="1"/>
  <c r="I240" i="4"/>
  <c r="H240" i="4"/>
  <c r="G240" i="4"/>
  <c r="H239" i="4"/>
  <c r="G239" i="4"/>
  <c r="I239" i="4" s="1"/>
  <c r="H238" i="4"/>
  <c r="G238" i="4"/>
  <c r="I238" i="4" s="1"/>
  <c r="H237" i="4"/>
  <c r="G237" i="4"/>
  <c r="I237" i="4" s="1"/>
  <c r="I236" i="4"/>
  <c r="H236" i="4"/>
  <c r="G236" i="4"/>
  <c r="H235" i="4"/>
  <c r="G235" i="4"/>
  <c r="I235" i="4" s="1"/>
  <c r="H234" i="4"/>
  <c r="G234" i="4"/>
  <c r="H233" i="4"/>
  <c r="G233" i="4"/>
  <c r="I233" i="4" s="1"/>
  <c r="I232" i="4"/>
  <c r="H232" i="4"/>
  <c r="G232" i="4"/>
  <c r="H231" i="4"/>
  <c r="G231" i="4"/>
  <c r="I231" i="4" s="1"/>
  <c r="H230" i="4"/>
  <c r="G230" i="4"/>
  <c r="I230" i="4" s="1"/>
  <c r="I229" i="4"/>
  <c r="H229" i="4"/>
  <c r="G229" i="4"/>
  <c r="I228" i="4"/>
  <c r="H228" i="4"/>
  <c r="G228" i="4"/>
  <c r="H227" i="4"/>
  <c r="G227" i="4"/>
  <c r="I227" i="4" s="1"/>
  <c r="H226" i="4"/>
  <c r="G226" i="4"/>
  <c r="I226" i="4" s="1"/>
  <c r="H225" i="4"/>
  <c r="I225" i="4" s="1"/>
  <c r="G225" i="4"/>
  <c r="I224" i="4"/>
  <c r="H224" i="4"/>
  <c r="G224" i="4"/>
  <c r="H223" i="4"/>
  <c r="G223" i="4"/>
  <c r="I223" i="4" s="1"/>
  <c r="H222" i="4"/>
  <c r="G222" i="4"/>
  <c r="I222" i="4" s="1"/>
  <c r="H221" i="4"/>
  <c r="G221" i="4"/>
  <c r="I221" i="4" s="1"/>
  <c r="I220" i="4"/>
  <c r="H220" i="4"/>
  <c r="G220" i="4"/>
  <c r="H219" i="4"/>
  <c r="G219" i="4"/>
  <c r="I219" i="4" s="1"/>
  <c r="H218" i="4"/>
  <c r="G218" i="4"/>
  <c r="I218" i="4" s="1"/>
  <c r="H217" i="4"/>
  <c r="G217" i="4"/>
  <c r="I217" i="4" s="1"/>
  <c r="I216" i="4"/>
  <c r="H216" i="4"/>
  <c r="G216" i="4"/>
  <c r="H215" i="4"/>
  <c r="G215" i="4"/>
  <c r="I215" i="4" s="1"/>
  <c r="H214" i="4"/>
  <c r="G214" i="4"/>
  <c r="I214" i="4" s="1"/>
  <c r="H213" i="4"/>
  <c r="G213" i="4"/>
  <c r="I213" i="4" s="1"/>
  <c r="I212" i="4"/>
  <c r="H212" i="4"/>
  <c r="G212" i="4"/>
  <c r="H211" i="4"/>
  <c r="G211" i="4"/>
  <c r="I211" i="4" s="1"/>
  <c r="H210" i="4"/>
  <c r="G210" i="4"/>
  <c r="H209" i="4"/>
  <c r="G209" i="4"/>
  <c r="I209" i="4" s="1"/>
  <c r="I208" i="4"/>
  <c r="H208" i="4"/>
  <c r="G208" i="4"/>
  <c r="H207" i="4"/>
  <c r="G207" i="4"/>
  <c r="I207" i="4" s="1"/>
  <c r="H206" i="4"/>
  <c r="G206" i="4"/>
  <c r="I206" i="4" s="1"/>
  <c r="I205" i="4"/>
  <c r="H205" i="4"/>
  <c r="G205" i="4"/>
  <c r="I204" i="4"/>
  <c r="H204" i="4"/>
  <c r="G204" i="4"/>
  <c r="H203" i="4"/>
  <c r="G203" i="4"/>
  <c r="I203" i="4" s="1"/>
  <c r="H202" i="4"/>
  <c r="G202" i="4"/>
  <c r="I202" i="4" s="1"/>
  <c r="H201" i="4"/>
  <c r="I201" i="4" s="1"/>
  <c r="G201" i="4"/>
  <c r="I200" i="4"/>
  <c r="H200" i="4"/>
  <c r="G200" i="4"/>
  <c r="H199" i="4"/>
  <c r="G199" i="4"/>
  <c r="I199" i="4" s="1"/>
  <c r="H198" i="4"/>
  <c r="G198" i="4"/>
  <c r="I198" i="4" s="1"/>
  <c r="H197" i="4"/>
  <c r="G197" i="4"/>
  <c r="I197" i="4" s="1"/>
  <c r="I196" i="4"/>
  <c r="H196" i="4"/>
  <c r="G196" i="4"/>
  <c r="H195" i="4"/>
  <c r="G195" i="4"/>
  <c r="I195" i="4" s="1"/>
  <c r="H194" i="4"/>
  <c r="G194" i="4"/>
  <c r="I194" i="4" s="1"/>
  <c r="H193" i="4"/>
  <c r="G193" i="4"/>
  <c r="I193" i="4" s="1"/>
  <c r="I192" i="4"/>
  <c r="H192" i="4"/>
  <c r="G192" i="4"/>
  <c r="H191" i="4"/>
  <c r="G191" i="4"/>
  <c r="I191" i="4" s="1"/>
  <c r="H190" i="4"/>
  <c r="G190" i="4"/>
  <c r="I190" i="4" s="1"/>
  <c r="H189" i="4"/>
  <c r="G189" i="4"/>
  <c r="I189" i="4" s="1"/>
  <c r="I188" i="4"/>
  <c r="H188" i="4"/>
  <c r="G188" i="4"/>
  <c r="H187" i="4"/>
  <c r="G187" i="4"/>
  <c r="I187" i="4" s="1"/>
  <c r="H186" i="4"/>
  <c r="G186" i="4"/>
  <c r="H185" i="4"/>
  <c r="G185" i="4"/>
  <c r="I185" i="4" s="1"/>
  <c r="I184" i="4"/>
  <c r="H184" i="4"/>
  <c r="G184" i="4"/>
  <c r="H183" i="4"/>
  <c r="G183" i="4"/>
  <c r="I183" i="4" s="1"/>
  <c r="H182" i="4"/>
  <c r="I182" i="4" s="1"/>
  <c r="G182" i="4"/>
  <c r="H181" i="4"/>
  <c r="G181" i="4"/>
  <c r="I181" i="4" s="1"/>
  <c r="I180" i="4"/>
  <c r="H180" i="4"/>
  <c r="G180" i="4"/>
  <c r="H179" i="4"/>
  <c r="G179" i="4"/>
  <c r="I179" i="4" s="1"/>
  <c r="H178" i="4"/>
  <c r="G178" i="4"/>
  <c r="I178" i="4" s="1"/>
  <c r="I177" i="4"/>
  <c r="H177" i="4"/>
  <c r="G177" i="4"/>
  <c r="I176" i="4"/>
  <c r="H176" i="4"/>
  <c r="G176" i="4"/>
  <c r="H175" i="4"/>
  <c r="G175" i="4"/>
  <c r="I175" i="4" s="1"/>
  <c r="H174" i="4"/>
  <c r="G174" i="4"/>
  <c r="I174" i="4" s="1"/>
  <c r="I173" i="4"/>
  <c r="H173" i="4"/>
  <c r="G173" i="4"/>
  <c r="I172" i="4"/>
  <c r="H172" i="4"/>
  <c r="G172" i="4"/>
  <c r="H171" i="4"/>
  <c r="G171" i="4"/>
  <c r="I171" i="4" s="1"/>
  <c r="H170" i="4"/>
  <c r="G170" i="4"/>
  <c r="I170" i="4" s="1"/>
  <c r="H169" i="4"/>
  <c r="I169" i="4" s="1"/>
  <c r="G169" i="4"/>
  <c r="I168" i="4"/>
  <c r="H168" i="4"/>
  <c r="G168" i="4"/>
  <c r="H167" i="4"/>
  <c r="G167" i="4"/>
  <c r="I167" i="4" s="1"/>
  <c r="H166" i="4"/>
  <c r="G166" i="4"/>
  <c r="I166" i="4" s="1"/>
  <c r="H165" i="4"/>
  <c r="G165" i="4"/>
  <c r="I165" i="4" s="1"/>
  <c r="I164" i="4"/>
  <c r="H164" i="4"/>
  <c r="G164" i="4"/>
  <c r="H163" i="4"/>
  <c r="G163" i="4"/>
  <c r="I163" i="4" s="1"/>
  <c r="H162" i="4"/>
  <c r="G162" i="4"/>
  <c r="I162" i="4" s="1"/>
  <c r="H161" i="4"/>
  <c r="G161" i="4"/>
  <c r="I161" i="4" s="1"/>
  <c r="I160" i="4"/>
  <c r="H160" i="4"/>
  <c r="G160" i="4"/>
  <c r="H159" i="4"/>
  <c r="G159" i="4"/>
  <c r="I159" i="4" s="1"/>
  <c r="H158" i="4"/>
  <c r="G158" i="4"/>
  <c r="I158" i="4" s="1"/>
  <c r="H157" i="4"/>
  <c r="G157" i="4"/>
  <c r="I157" i="4" s="1"/>
  <c r="I156" i="4"/>
  <c r="H156" i="4"/>
  <c r="G156" i="4"/>
  <c r="H155" i="4"/>
  <c r="G155" i="4"/>
  <c r="I155" i="4" s="1"/>
  <c r="H154" i="4"/>
  <c r="G154" i="4"/>
  <c r="I154" i="4" s="1"/>
  <c r="H153" i="4"/>
  <c r="G153" i="4"/>
  <c r="I153" i="4" s="1"/>
  <c r="I152" i="4"/>
  <c r="H152" i="4"/>
  <c r="G152" i="4"/>
  <c r="H151" i="4"/>
  <c r="G151" i="4"/>
  <c r="I151" i="4" s="1"/>
  <c r="H150" i="4"/>
  <c r="G150" i="4"/>
  <c r="I150" i="4" s="1"/>
  <c r="H149" i="4"/>
  <c r="G149" i="4"/>
  <c r="I149" i="4" s="1"/>
  <c r="I148" i="4"/>
  <c r="H148" i="4"/>
  <c r="G148" i="4"/>
  <c r="H147" i="4"/>
  <c r="G147" i="4"/>
  <c r="I147" i="4" s="1"/>
  <c r="H146" i="4"/>
  <c r="G146" i="4"/>
  <c r="I146" i="4" s="1"/>
  <c r="H145" i="4"/>
  <c r="G145" i="4"/>
  <c r="I145" i="4" s="1"/>
  <c r="I144" i="4"/>
  <c r="H144" i="4"/>
  <c r="G144" i="4"/>
  <c r="H143" i="4"/>
  <c r="G143" i="4"/>
  <c r="I143" i="4" s="1"/>
  <c r="I142" i="4"/>
  <c r="H142" i="4"/>
  <c r="G142" i="4"/>
  <c r="H141" i="4"/>
  <c r="G141" i="4"/>
  <c r="I141" i="4" s="1"/>
  <c r="I140" i="4"/>
  <c r="H140" i="4"/>
  <c r="G140" i="4"/>
  <c r="H139" i="4"/>
  <c r="G139" i="4"/>
  <c r="I139" i="4" s="1"/>
  <c r="I138" i="4"/>
  <c r="H138" i="4"/>
  <c r="G138" i="4"/>
  <c r="H137" i="4"/>
  <c r="G137" i="4"/>
  <c r="I137" i="4" s="1"/>
  <c r="I136" i="4"/>
  <c r="H136" i="4"/>
  <c r="G136" i="4"/>
  <c r="H135" i="4"/>
  <c r="G135" i="4"/>
  <c r="I135" i="4" s="1"/>
  <c r="H134" i="4"/>
  <c r="I134" i="4" s="1"/>
  <c r="G134" i="4"/>
  <c r="H133" i="4"/>
  <c r="G133" i="4"/>
  <c r="I133" i="4" s="1"/>
  <c r="I132" i="4"/>
  <c r="H132" i="4"/>
  <c r="G132" i="4"/>
  <c r="H131" i="4"/>
  <c r="G131" i="4"/>
  <c r="I131" i="4" s="1"/>
  <c r="H130" i="4"/>
  <c r="G130" i="4"/>
  <c r="I130" i="4" s="1"/>
  <c r="I129" i="4"/>
  <c r="H129" i="4"/>
  <c r="G129" i="4"/>
  <c r="I128" i="4"/>
  <c r="H128" i="4"/>
  <c r="G128" i="4"/>
  <c r="H127" i="4"/>
  <c r="G127" i="4"/>
  <c r="I127" i="4" s="1"/>
  <c r="H126" i="4"/>
  <c r="G126" i="4"/>
  <c r="I126" i="4" s="1"/>
  <c r="I125" i="4"/>
  <c r="H125" i="4"/>
  <c r="G125" i="4"/>
  <c r="I124" i="4"/>
  <c r="H124" i="4"/>
  <c r="G124" i="4"/>
  <c r="H123" i="4"/>
  <c r="G123" i="4"/>
  <c r="I123" i="4" s="1"/>
  <c r="H122" i="4"/>
  <c r="G122" i="4"/>
  <c r="I122" i="4" s="1"/>
  <c r="H121" i="4"/>
  <c r="I121" i="4" s="1"/>
  <c r="G121" i="4"/>
  <c r="I120" i="4"/>
  <c r="H120" i="4"/>
  <c r="G120" i="4"/>
  <c r="H119" i="4"/>
  <c r="G119" i="4"/>
  <c r="I119" i="4" s="1"/>
  <c r="H118" i="4"/>
  <c r="G118" i="4"/>
  <c r="I118" i="4" s="1"/>
  <c r="H117" i="4"/>
  <c r="G117" i="4"/>
  <c r="I117" i="4" s="1"/>
  <c r="I116" i="4"/>
  <c r="H116" i="4"/>
  <c r="G116" i="4"/>
  <c r="H115" i="4"/>
  <c r="G115" i="4"/>
  <c r="I115" i="4" s="1"/>
  <c r="H114" i="4"/>
  <c r="G114" i="4"/>
  <c r="I114" i="4" s="1"/>
  <c r="H113" i="4"/>
  <c r="G113" i="4"/>
  <c r="I113" i="4" s="1"/>
  <c r="I112" i="4"/>
  <c r="H112" i="4"/>
  <c r="G112" i="4"/>
  <c r="H111" i="4"/>
  <c r="G111" i="4"/>
  <c r="I111" i="4" s="1"/>
  <c r="H110" i="4"/>
  <c r="G110" i="4"/>
  <c r="I110" i="4" s="1"/>
  <c r="H109" i="4"/>
  <c r="G109" i="4"/>
  <c r="I109" i="4" s="1"/>
  <c r="I108" i="4"/>
  <c r="H108" i="4"/>
  <c r="G108" i="4"/>
  <c r="H107" i="4"/>
  <c r="G107" i="4"/>
  <c r="I107" i="4" s="1"/>
  <c r="H106" i="4"/>
  <c r="G106" i="4"/>
  <c r="I106" i="4" s="1"/>
  <c r="H105" i="4"/>
  <c r="G105" i="4"/>
  <c r="I105" i="4" s="1"/>
  <c r="I104" i="4"/>
  <c r="H104" i="4"/>
  <c r="G104" i="4"/>
  <c r="H103" i="4"/>
  <c r="G103" i="4"/>
  <c r="I103" i="4" s="1"/>
  <c r="H102" i="4"/>
  <c r="G102" i="4"/>
  <c r="I102" i="4" s="1"/>
  <c r="H101" i="4"/>
  <c r="G101" i="4"/>
  <c r="I101" i="4" s="1"/>
  <c r="I100" i="4"/>
  <c r="H100" i="4"/>
  <c r="G100" i="4"/>
  <c r="H99" i="4"/>
  <c r="G99" i="4"/>
  <c r="I99" i="4" s="1"/>
  <c r="H98" i="4"/>
  <c r="G98" i="4"/>
  <c r="I98" i="4" s="1"/>
  <c r="H97" i="4"/>
  <c r="G97" i="4"/>
  <c r="I97" i="4" s="1"/>
  <c r="I96" i="4"/>
  <c r="H96" i="4"/>
  <c r="G96" i="4"/>
  <c r="H95" i="4"/>
  <c r="G95" i="4"/>
  <c r="I95" i="4" s="1"/>
  <c r="I94" i="4"/>
  <c r="H94" i="4"/>
  <c r="G94" i="4"/>
  <c r="H93" i="4"/>
  <c r="G93" i="4"/>
  <c r="I93" i="4" s="1"/>
  <c r="I92" i="4"/>
  <c r="H92" i="4"/>
  <c r="G92" i="4"/>
  <c r="H91" i="4"/>
  <c r="G91" i="4"/>
  <c r="I91" i="4" s="1"/>
  <c r="I90" i="4"/>
  <c r="H90" i="4"/>
  <c r="G90" i="4"/>
  <c r="H89" i="4"/>
  <c r="G89" i="4"/>
  <c r="I89" i="4" s="1"/>
  <c r="I88" i="4"/>
  <c r="H88" i="4"/>
  <c r="G88" i="4"/>
  <c r="H87" i="4"/>
  <c r="G87" i="4"/>
  <c r="I87" i="4" s="1"/>
  <c r="H86" i="4"/>
  <c r="I86" i="4" s="1"/>
  <c r="G86" i="4"/>
  <c r="H85" i="4"/>
  <c r="G85" i="4"/>
  <c r="I85" i="4" s="1"/>
  <c r="I84" i="4"/>
  <c r="H84" i="4"/>
  <c r="G84" i="4"/>
  <c r="H83" i="4"/>
  <c r="G83" i="4"/>
  <c r="I83" i="4" s="1"/>
  <c r="H82" i="4"/>
  <c r="G82" i="4"/>
  <c r="I82" i="4" s="1"/>
  <c r="I81" i="4"/>
  <c r="H81" i="4"/>
  <c r="G81" i="4"/>
  <c r="I80" i="4"/>
  <c r="H80" i="4"/>
  <c r="G80" i="4"/>
  <c r="H79" i="4"/>
  <c r="G79" i="4"/>
  <c r="I79" i="4" s="1"/>
  <c r="H78" i="4"/>
  <c r="G78" i="4"/>
  <c r="I78" i="4" s="1"/>
  <c r="I77" i="4"/>
  <c r="H77" i="4"/>
  <c r="G77" i="4"/>
  <c r="H76" i="4"/>
  <c r="I76" i="4" s="1"/>
  <c r="G76" i="4"/>
  <c r="H75" i="4"/>
  <c r="G75" i="4"/>
  <c r="I75" i="4" s="1"/>
  <c r="H74" i="4"/>
  <c r="G74" i="4"/>
  <c r="I74" i="4" s="1"/>
  <c r="H73" i="4"/>
  <c r="I73" i="4" s="1"/>
  <c r="G73" i="4"/>
  <c r="H72" i="4"/>
  <c r="I72" i="4" s="1"/>
  <c r="G72" i="4"/>
  <c r="H71" i="4"/>
  <c r="G71" i="4"/>
  <c r="I71" i="4" s="1"/>
  <c r="H70" i="4"/>
  <c r="G70" i="4"/>
  <c r="I70" i="4" s="1"/>
  <c r="H69" i="4"/>
  <c r="G69" i="4"/>
  <c r="I69" i="4" s="1"/>
  <c r="I68" i="4"/>
  <c r="H68" i="4"/>
  <c r="G68" i="4"/>
  <c r="H67" i="4"/>
  <c r="G67" i="4"/>
  <c r="I67" i="4" s="1"/>
  <c r="H66" i="4"/>
  <c r="G66" i="4"/>
  <c r="I66" i="4" s="1"/>
  <c r="H65" i="4"/>
  <c r="G65" i="4"/>
  <c r="I65" i="4" s="1"/>
  <c r="I64" i="4"/>
  <c r="H64" i="4"/>
  <c r="G64" i="4"/>
  <c r="H63" i="4"/>
  <c r="G63" i="4"/>
  <c r="I63" i="4" s="1"/>
  <c r="H62" i="4"/>
  <c r="G62" i="4"/>
  <c r="I62" i="4" s="1"/>
  <c r="H61" i="4"/>
  <c r="G61" i="4"/>
  <c r="I61" i="4" s="1"/>
  <c r="H60" i="4"/>
  <c r="I60" i="4" s="1"/>
  <c r="G60" i="4"/>
  <c r="H59" i="4"/>
  <c r="G59" i="4"/>
  <c r="I59" i="4" s="1"/>
  <c r="H58" i="4"/>
  <c r="G58" i="4"/>
  <c r="I58" i="4" s="1"/>
  <c r="H57" i="4"/>
  <c r="G57" i="4"/>
  <c r="I57" i="4" s="1"/>
  <c r="H56" i="4"/>
  <c r="I56" i="4" s="1"/>
  <c r="G56" i="4"/>
  <c r="H55" i="4"/>
  <c r="G55" i="4"/>
  <c r="I55" i="4" s="1"/>
  <c r="H54" i="4"/>
  <c r="G54" i="4"/>
  <c r="I54" i="4" s="1"/>
  <c r="H53" i="4"/>
  <c r="G53" i="4"/>
  <c r="I53" i="4" s="1"/>
  <c r="H52" i="4"/>
  <c r="I52" i="4" s="1"/>
  <c r="G52" i="4"/>
  <c r="H51" i="4"/>
  <c r="G51" i="4"/>
  <c r="I51" i="4" s="1"/>
  <c r="H50" i="4"/>
  <c r="G50" i="4"/>
  <c r="I50" i="4" s="1"/>
  <c r="H49" i="4"/>
  <c r="G49" i="4"/>
  <c r="I49" i="4" s="1"/>
  <c r="H48" i="4"/>
  <c r="I48" i="4" s="1"/>
  <c r="G48" i="4"/>
  <c r="H47" i="4"/>
  <c r="G47" i="4"/>
  <c r="I47" i="4" s="1"/>
  <c r="I46" i="4"/>
  <c r="H46" i="4"/>
  <c r="G46" i="4"/>
  <c r="H45" i="4"/>
  <c r="G45" i="4"/>
  <c r="I45" i="4" s="1"/>
  <c r="H44" i="4"/>
  <c r="I44" i="4" s="1"/>
  <c r="G44" i="4"/>
  <c r="H43" i="4"/>
  <c r="G43" i="4"/>
  <c r="I43" i="4" s="1"/>
  <c r="I42" i="4"/>
  <c r="H42" i="4"/>
  <c r="G42" i="4"/>
  <c r="H41" i="4"/>
  <c r="G41" i="4"/>
  <c r="I41" i="4" s="1"/>
  <c r="H40" i="4"/>
  <c r="I40" i="4" s="1"/>
  <c r="G40" i="4"/>
  <c r="H39" i="4"/>
  <c r="G39" i="4"/>
  <c r="I39" i="4" s="1"/>
  <c r="H38" i="4"/>
  <c r="I38" i="4" s="1"/>
  <c r="G38" i="4"/>
  <c r="H37" i="4"/>
  <c r="G37" i="4"/>
  <c r="I37" i="4" s="1"/>
  <c r="M36" i="4"/>
  <c r="I36" i="4"/>
  <c r="H36" i="4"/>
  <c r="G36" i="4"/>
  <c r="H35" i="4"/>
  <c r="G35" i="4"/>
  <c r="I35" i="4" s="1"/>
  <c r="H34" i="4"/>
  <c r="I34" i="4" s="1"/>
  <c r="G34" i="4"/>
  <c r="H33" i="4"/>
  <c r="G33" i="4"/>
  <c r="I33" i="4" s="1"/>
  <c r="I32" i="4"/>
  <c r="H32" i="4"/>
  <c r="G32" i="4"/>
  <c r="H31" i="4"/>
  <c r="G31" i="4"/>
  <c r="I31" i="4" s="1"/>
  <c r="H30" i="4"/>
  <c r="G30" i="4"/>
  <c r="I30" i="4" s="1"/>
  <c r="I29" i="4"/>
  <c r="H29" i="4"/>
  <c r="G29" i="4"/>
  <c r="I28" i="4"/>
  <c r="H28" i="4"/>
  <c r="G28" i="4"/>
  <c r="H27" i="4"/>
  <c r="G27" i="4"/>
  <c r="I27" i="4" s="1"/>
  <c r="H26" i="4"/>
  <c r="G26" i="4"/>
  <c r="I26" i="4" s="1"/>
  <c r="I25" i="4"/>
  <c r="H25" i="4"/>
  <c r="G25" i="4"/>
  <c r="I24" i="4"/>
  <c r="H24" i="4"/>
  <c r="G24" i="4"/>
  <c r="H23" i="4"/>
  <c r="G23" i="4"/>
  <c r="I23" i="4" s="1"/>
  <c r="H22" i="4"/>
  <c r="G22" i="4"/>
  <c r="I22" i="4" s="1"/>
  <c r="H21" i="4"/>
  <c r="I21" i="4" s="1"/>
  <c r="G21" i="4"/>
  <c r="I20" i="4"/>
  <c r="H20" i="4"/>
  <c r="G20" i="4"/>
  <c r="H19" i="4"/>
  <c r="G19" i="4"/>
  <c r="I19" i="4" s="1"/>
  <c r="H18" i="4"/>
  <c r="G18" i="4"/>
  <c r="I18" i="4" s="1"/>
  <c r="H17" i="4"/>
  <c r="G17" i="4"/>
  <c r="I17" i="4" s="1"/>
  <c r="I16" i="4"/>
  <c r="H16" i="4"/>
  <c r="G16" i="4"/>
  <c r="H15" i="4"/>
  <c r="G15" i="4"/>
  <c r="I15" i="4" s="1"/>
  <c r="H14" i="4"/>
  <c r="G14" i="4"/>
  <c r="I14" i="4" s="1"/>
  <c r="H13" i="4"/>
  <c r="G13" i="4"/>
  <c r="I13" i="4" s="1"/>
  <c r="I12" i="4"/>
  <c r="H12" i="4"/>
  <c r="G12" i="4"/>
  <c r="H11" i="4"/>
  <c r="G11" i="4"/>
  <c r="I11" i="4" s="1"/>
  <c r="H10" i="4"/>
  <c r="G10" i="4"/>
  <c r="I10" i="4" s="1"/>
  <c r="H9" i="4"/>
  <c r="G9" i="4"/>
  <c r="I9" i="4" s="1"/>
  <c r="I8" i="4"/>
  <c r="H8" i="4"/>
  <c r="G8" i="4"/>
  <c r="H7" i="4"/>
  <c r="G7" i="4"/>
  <c r="I7" i="4" s="1"/>
  <c r="H6" i="4"/>
  <c r="G6" i="4"/>
  <c r="I6" i="4" s="1"/>
  <c r="H5" i="4"/>
  <c r="G5" i="4"/>
  <c r="I5" i="4" s="1"/>
  <c r="H4" i="4"/>
  <c r="G4" i="4"/>
  <c r="I4" i="4" s="1"/>
  <c r="H3" i="4"/>
  <c r="G3" i="4"/>
  <c r="H2" i="4"/>
  <c r="G2" i="4"/>
  <c r="I2" i="4" s="1"/>
  <c r="I3" i="4" l="1"/>
  <c r="J2" i="4" s="1"/>
  <c r="J5" i="4" s="1"/>
  <c r="I186" i="4"/>
  <c r="I210" i="4"/>
  <c r="I234" i="4"/>
  <c r="H14" i="2"/>
  <c r="J14" i="2" s="1"/>
  <c r="H13" i="2"/>
  <c r="J13" i="2" s="1"/>
  <c r="J12" i="2"/>
  <c r="H12" i="2"/>
  <c r="H11" i="2"/>
  <c r="J11" i="2" s="1"/>
  <c r="H10" i="2"/>
  <c r="J10" i="2" s="1"/>
  <c r="H9" i="2"/>
  <c r="J9" i="2" s="1"/>
  <c r="H8" i="2"/>
  <c r="J8" i="2" s="1"/>
  <c r="H7" i="2"/>
  <c r="J7" i="2" s="1"/>
  <c r="H6" i="2"/>
  <c r="J6" i="2" s="1"/>
  <c r="H5" i="2"/>
  <c r="J5" i="2" s="1"/>
  <c r="H4" i="2"/>
  <c r="J4" i="2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F8" i="2" l="1"/>
  <c r="F8" i="1"/>
</calcChain>
</file>

<file path=xl/sharedStrings.xml><?xml version="1.0" encoding="utf-8"?>
<sst xmlns="http://schemas.openxmlformats.org/spreadsheetml/2006/main" count="726" uniqueCount="65">
  <si>
    <t>Color</t>
  </si>
  <si>
    <t>Quality</t>
  </si>
  <si>
    <t>Price (Y)</t>
  </si>
  <si>
    <t>B</t>
  </si>
  <si>
    <t>Ŷ</t>
  </si>
  <si>
    <t>E</t>
  </si>
  <si>
    <t>intercept</t>
  </si>
  <si>
    <t>color</t>
  </si>
  <si>
    <t>quality</t>
  </si>
  <si>
    <t>SSE</t>
  </si>
  <si>
    <t>Finding regression coefficients using Solver (After)</t>
  </si>
  <si>
    <t>Finding regression coefficients using Solver (Before)</t>
  </si>
  <si>
    <t>Real Statistics Using Excel</t>
  </si>
  <si>
    <t>Updated</t>
  </si>
  <si>
    <t>Copyright © 2013 - 2024 Charles Zaiontz</t>
  </si>
  <si>
    <t>Solver</t>
  </si>
  <si>
    <t>Date</t>
  </si>
  <si>
    <t>Winner/tie</t>
  </si>
  <si>
    <t>H</t>
  </si>
  <si>
    <t>Loser/tie</t>
  </si>
  <si>
    <t>Pts W</t>
  </si>
  <si>
    <t>Pts L</t>
  </si>
  <si>
    <t>Diff</t>
  </si>
  <si>
    <t>Pred</t>
  </si>
  <si>
    <t>MAE</t>
  </si>
  <si>
    <t>Tot Err</t>
  </si>
  <si>
    <t>Home Field</t>
  </si>
  <si>
    <t>Philadelphia Eagles</t>
  </si>
  <si>
    <t>Atlanta Falcons</t>
  </si>
  <si>
    <t>Teams</t>
  </si>
  <si>
    <t>Pts</t>
  </si>
  <si>
    <t>Miami Dolphins</t>
  </si>
  <si>
    <t>Tennessee Titans</t>
  </si>
  <si>
    <t>Arizona Cardinals</t>
  </si>
  <si>
    <t>Pittsburgh Steelers</t>
  </si>
  <si>
    <t>@</t>
  </si>
  <si>
    <t>Cleveland Browns</t>
  </si>
  <si>
    <t>New England Patriots</t>
  </si>
  <si>
    <t>Houston Texans</t>
  </si>
  <si>
    <t>Baltimore Ravens</t>
  </si>
  <si>
    <t>Minnesota Vikings</t>
  </si>
  <si>
    <t>San Francisco 49ers</t>
  </si>
  <si>
    <t>Buffalo Bills</t>
  </si>
  <si>
    <t>Jacksonville Jaguars</t>
  </si>
  <si>
    <t>New York Giants</t>
  </si>
  <si>
    <t>Carolina Panthers</t>
  </si>
  <si>
    <t>Tampa Bay Buccaneers</t>
  </si>
  <si>
    <t>New Orleans Saints</t>
  </si>
  <si>
    <t>Chicago Bears</t>
  </si>
  <si>
    <t>Cincinnati Bengals</t>
  </si>
  <si>
    <t>Indianapolis Colts</t>
  </si>
  <si>
    <t>Kansas City Chiefs</t>
  </si>
  <si>
    <t>Los Angeles Chargers</t>
  </si>
  <si>
    <t>Dallas Cowboys</t>
  </si>
  <si>
    <t>Denver Broncos</t>
  </si>
  <si>
    <t>Washington Redskins</t>
  </si>
  <si>
    <t>Detroit Lions</t>
  </si>
  <si>
    <t>Seattle Seahawks</t>
  </si>
  <si>
    <t>Green Bay Packers</t>
  </si>
  <si>
    <t>New York Jets</t>
  </si>
  <si>
    <t>Los Angeles Rams</t>
  </si>
  <si>
    <t>Oakland Raiders</t>
  </si>
  <si>
    <t>Mean</t>
  </si>
  <si>
    <t>Playoffs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</si>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</sst>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b/>
      <sz val="8.6"/>
      <color rgb="FF990000"/>
      <name val="Verdana"/>
      <family val="2"/>
    </font>
    <font>
      <sz val="8.6"/>
      <color theme="1"/>
      <name val="Verdana"/>
      <family val="2"/>
    </font>
    <font>
      <b/>
      <sz val="8.6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747678"/>
      </top>
      <bottom style="medium">
        <color rgb="FF747678"/>
      </bottom>
      <diagonal/>
    </border>
    <border>
      <left style="medium">
        <color rgb="FFDDDDDD"/>
      </left>
      <right style="medium">
        <color rgb="FFDDDDDD"/>
      </right>
      <top style="medium">
        <color rgb="FF747678"/>
      </top>
      <bottom style="dotted">
        <color rgb="FFDDDDDD"/>
      </bottom>
      <diagonal/>
    </border>
    <border>
      <left/>
      <right/>
      <top style="medium">
        <color rgb="FF747678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dotted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 style="dotted">
        <color rgb="FFDDDDDD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5" fontId="0" fillId="0" borderId="0" xfId="0" applyNumberFormat="1"/>
    <xf numFmtId="0" fontId="3" fillId="0" borderId="0" xfId="0" applyFont="1"/>
    <xf numFmtId="0" fontId="4" fillId="2" borderId="7" xfId="0" applyFont="1" applyFill="1" applyBorder="1" applyAlignment="1">
      <alignment horizontal="center" vertical="center"/>
    </xf>
    <xf numFmtId="17" fontId="5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9" xfId="0" applyBorder="1"/>
    <xf numFmtId="17" fontId="5" fillId="0" borderId="1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6" xfId="0" applyBorder="1"/>
    <xf numFmtId="17" fontId="5" fillId="0" borderId="11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7" fontId="5" fillId="0" borderId="12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B4E6-BB81-45D4-855B-92E61139A50F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12</v>
      </c>
    </row>
    <row r="2" spans="1:2" x14ac:dyDescent="0.35">
      <c r="A2" t="s">
        <v>15</v>
      </c>
    </row>
    <row r="4" spans="1:2" x14ac:dyDescent="0.35">
      <c r="A4" t="s">
        <v>13</v>
      </c>
      <c r="B4" s="10">
        <v>45591</v>
      </c>
    </row>
    <row r="6" spans="1:2" x14ac:dyDescent="0.35">
      <c r="A6" s="1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1669-C2C9-470F-BC51-8EE491737117}">
  <dimension ref="A1:J14"/>
  <sheetViews>
    <sheetView workbookViewId="0"/>
  </sheetViews>
  <sheetFormatPr defaultRowHeight="14.5" x14ac:dyDescent="0.35"/>
  <cols>
    <col min="7" max="7" width="5.54296875" customWidth="1"/>
    <col min="9" max="9" width="5.7265625" customWidth="1"/>
  </cols>
  <sheetData>
    <row r="1" spans="1:10" x14ac:dyDescent="0.35">
      <c r="A1" s="1" t="s">
        <v>11</v>
      </c>
    </row>
    <row r="3" spans="1:10" x14ac:dyDescent="0.35">
      <c r="A3" s="2" t="s">
        <v>0</v>
      </c>
      <c r="B3" s="2" t="s">
        <v>1</v>
      </c>
      <c r="C3" s="2" t="s">
        <v>2</v>
      </c>
      <c r="D3" s="3"/>
      <c r="F3" s="3" t="s">
        <v>3</v>
      </c>
      <c r="H3" s="4" t="s">
        <v>4</v>
      </c>
      <c r="J3" s="3" t="s">
        <v>5</v>
      </c>
    </row>
    <row r="4" spans="1:10" x14ac:dyDescent="0.35">
      <c r="A4" s="3">
        <v>7</v>
      </c>
      <c r="B4" s="3">
        <v>5</v>
      </c>
      <c r="C4" s="3">
        <v>65</v>
      </c>
      <c r="D4" s="3"/>
      <c r="E4" t="s">
        <v>6</v>
      </c>
      <c r="F4" s="5">
        <v>1</v>
      </c>
      <c r="H4" s="5">
        <f>A4*$F$5+B4*$F$6+$F$4</f>
        <v>13</v>
      </c>
      <c r="J4" s="5">
        <f>C4-H4</f>
        <v>52</v>
      </c>
    </row>
    <row r="5" spans="1:10" x14ac:dyDescent="0.35">
      <c r="A5" s="3">
        <v>3</v>
      </c>
      <c r="B5" s="3">
        <v>7</v>
      </c>
      <c r="C5" s="3">
        <v>38</v>
      </c>
      <c r="D5" s="3"/>
      <c r="E5" t="s">
        <v>7</v>
      </c>
      <c r="F5" s="6">
        <v>1</v>
      </c>
      <c r="H5" s="6">
        <f t="shared" ref="H5:H14" si="0">A5*$F$5+B5*$F$6+$F$4</f>
        <v>11</v>
      </c>
      <c r="J5" s="6">
        <f t="shared" ref="J5:J14" si="1">C5-H5</f>
        <v>27</v>
      </c>
    </row>
    <row r="6" spans="1:10" x14ac:dyDescent="0.35">
      <c r="A6" s="3">
        <v>5</v>
      </c>
      <c r="B6" s="3">
        <v>8</v>
      </c>
      <c r="C6" s="3">
        <v>51</v>
      </c>
      <c r="D6" s="3"/>
      <c r="E6" t="s">
        <v>8</v>
      </c>
      <c r="F6" s="7">
        <v>1</v>
      </c>
      <c r="H6" s="6">
        <f t="shared" si="0"/>
        <v>14</v>
      </c>
      <c r="J6" s="6">
        <f t="shared" si="1"/>
        <v>37</v>
      </c>
    </row>
    <row r="7" spans="1:10" x14ac:dyDescent="0.35">
      <c r="A7" s="3">
        <v>8</v>
      </c>
      <c r="B7" s="3">
        <v>1</v>
      </c>
      <c r="C7" s="3">
        <v>38</v>
      </c>
      <c r="D7" s="3"/>
      <c r="H7" s="6">
        <f t="shared" si="0"/>
        <v>10</v>
      </c>
      <c r="J7" s="6">
        <f t="shared" si="1"/>
        <v>28</v>
      </c>
    </row>
    <row r="8" spans="1:10" x14ac:dyDescent="0.35">
      <c r="A8" s="3">
        <v>9</v>
      </c>
      <c r="B8" s="3">
        <v>3</v>
      </c>
      <c r="C8" s="3">
        <v>55</v>
      </c>
      <c r="D8" s="3"/>
      <c r="E8" t="s">
        <v>9</v>
      </c>
      <c r="F8" s="8">
        <f>SUMSQ(J4:J14)</f>
        <v>15409</v>
      </c>
      <c r="H8" s="6">
        <f t="shared" si="0"/>
        <v>13</v>
      </c>
      <c r="J8" s="6">
        <f t="shared" si="1"/>
        <v>42</v>
      </c>
    </row>
    <row r="9" spans="1:10" x14ac:dyDescent="0.35">
      <c r="A9" s="3">
        <v>5</v>
      </c>
      <c r="B9" s="3">
        <v>4</v>
      </c>
      <c r="C9" s="3">
        <v>43</v>
      </c>
      <c r="D9" s="3"/>
      <c r="H9" s="6">
        <f t="shared" si="0"/>
        <v>10</v>
      </c>
      <c r="J9" s="6">
        <f t="shared" si="1"/>
        <v>33</v>
      </c>
    </row>
    <row r="10" spans="1:10" x14ac:dyDescent="0.35">
      <c r="A10" s="3">
        <v>4</v>
      </c>
      <c r="B10" s="3">
        <v>0</v>
      </c>
      <c r="C10" s="3">
        <v>25</v>
      </c>
      <c r="D10" s="3"/>
      <c r="H10" s="6">
        <f t="shared" si="0"/>
        <v>5</v>
      </c>
      <c r="J10" s="6">
        <f t="shared" si="1"/>
        <v>20</v>
      </c>
    </row>
    <row r="11" spans="1:10" x14ac:dyDescent="0.35">
      <c r="A11" s="3">
        <v>2</v>
      </c>
      <c r="B11" s="3">
        <v>6</v>
      </c>
      <c r="C11" s="3">
        <v>33</v>
      </c>
      <c r="D11" s="3"/>
      <c r="H11" s="6">
        <f t="shared" si="0"/>
        <v>9</v>
      </c>
      <c r="J11" s="6">
        <f t="shared" si="1"/>
        <v>24</v>
      </c>
    </row>
    <row r="12" spans="1:10" x14ac:dyDescent="0.35">
      <c r="A12" s="3">
        <v>8</v>
      </c>
      <c r="B12" s="3">
        <v>7</v>
      </c>
      <c r="C12" s="3">
        <v>71</v>
      </c>
      <c r="D12" s="3"/>
      <c r="H12" s="6">
        <f t="shared" si="0"/>
        <v>16</v>
      </c>
      <c r="J12" s="6">
        <f t="shared" si="1"/>
        <v>55</v>
      </c>
    </row>
    <row r="13" spans="1:10" x14ac:dyDescent="0.35">
      <c r="A13" s="3">
        <v>6</v>
      </c>
      <c r="B13" s="3">
        <v>4</v>
      </c>
      <c r="C13" s="3">
        <v>51</v>
      </c>
      <c r="D13" s="3"/>
      <c r="H13" s="6">
        <f t="shared" si="0"/>
        <v>11</v>
      </c>
      <c r="J13" s="6">
        <f t="shared" si="1"/>
        <v>40</v>
      </c>
    </row>
    <row r="14" spans="1:10" x14ac:dyDescent="0.35">
      <c r="A14" s="9">
        <v>9</v>
      </c>
      <c r="B14" s="9">
        <v>2</v>
      </c>
      <c r="C14" s="9">
        <v>49</v>
      </c>
      <c r="D14" s="3"/>
      <c r="H14" s="7">
        <f t="shared" si="0"/>
        <v>12</v>
      </c>
      <c r="J14" s="7">
        <f t="shared" si="1"/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DE5A-EC77-4481-A329-4028A7D3E5C1}">
  <dimension ref="A1:J14"/>
  <sheetViews>
    <sheetView workbookViewId="0"/>
  </sheetViews>
  <sheetFormatPr defaultRowHeight="14.5" x14ac:dyDescent="0.35"/>
  <cols>
    <col min="7" max="7" width="5.54296875" customWidth="1"/>
    <col min="9" max="9" width="5.7265625" customWidth="1"/>
  </cols>
  <sheetData>
    <row r="1" spans="1:10" x14ac:dyDescent="0.35">
      <c r="A1" s="1" t="s">
        <v>10</v>
      </c>
    </row>
    <row r="3" spans="1:10" x14ac:dyDescent="0.35">
      <c r="A3" s="2" t="s">
        <v>0</v>
      </c>
      <c r="B3" s="2" t="s">
        <v>1</v>
      </c>
      <c r="C3" s="2" t="s">
        <v>2</v>
      </c>
      <c r="D3" s="3"/>
      <c r="F3" s="3" t="s">
        <v>3</v>
      </c>
      <c r="H3" s="4" t="s">
        <v>4</v>
      </c>
      <c r="J3" s="3" t="s">
        <v>5</v>
      </c>
    </row>
    <row r="4" spans="1:10" x14ac:dyDescent="0.35">
      <c r="A4" s="3">
        <v>7</v>
      </c>
      <c r="B4" s="3">
        <v>5</v>
      </c>
      <c r="C4" s="3">
        <v>65</v>
      </c>
      <c r="D4" s="3"/>
      <c r="E4" t="s">
        <v>6</v>
      </c>
      <c r="F4" s="5">
        <v>1.751632038762762</v>
      </c>
      <c r="H4" s="5">
        <f>A4*$F$5+B4*$F$6+$F$4</f>
        <v>54.810483602128372</v>
      </c>
      <c r="J4" s="5">
        <f>C4-H4</f>
        <v>10.189516397871628</v>
      </c>
    </row>
    <row r="5" spans="1:10" x14ac:dyDescent="0.35">
      <c r="A5" s="3">
        <v>3</v>
      </c>
      <c r="B5" s="3">
        <v>7</v>
      </c>
      <c r="C5" s="3">
        <v>38</v>
      </c>
      <c r="D5" s="3"/>
      <c r="E5" t="s">
        <v>7</v>
      </c>
      <c r="F5" s="6">
        <v>4.8952632583756195</v>
      </c>
      <c r="H5" s="6">
        <f t="shared" ref="H5:H14" si="0">A5*$F$5+B5*$F$6+$F$4</f>
        <v>42.746234070520401</v>
      </c>
      <c r="J5" s="6">
        <f t="shared" ref="J5:J14" si="1">C5-H5</f>
        <v>-4.7462340705204014</v>
      </c>
    </row>
    <row r="6" spans="1:10" x14ac:dyDescent="0.35">
      <c r="A6" s="3">
        <v>5</v>
      </c>
      <c r="B6" s="3">
        <v>8</v>
      </c>
      <c r="C6" s="3">
        <v>51</v>
      </c>
      <c r="D6" s="3"/>
      <c r="E6" t="s">
        <v>8</v>
      </c>
      <c r="F6" s="7">
        <v>3.7584017509472538</v>
      </c>
      <c r="H6" s="6">
        <f t="shared" si="0"/>
        <v>56.295162338218894</v>
      </c>
      <c r="J6" s="6">
        <f t="shared" si="1"/>
        <v>-5.2951623382188941</v>
      </c>
    </row>
    <row r="7" spans="1:10" x14ac:dyDescent="0.35">
      <c r="A7" s="3">
        <v>8</v>
      </c>
      <c r="B7" s="3">
        <v>1</v>
      </c>
      <c r="C7" s="3">
        <v>38</v>
      </c>
      <c r="D7" s="3"/>
      <c r="H7" s="6">
        <f t="shared" si="0"/>
        <v>44.672139856714978</v>
      </c>
      <c r="J7" s="6">
        <f t="shared" si="1"/>
        <v>-6.6721398567149777</v>
      </c>
    </row>
    <row r="8" spans="1:10" x14ac:dyDescent="0.35">
      <c r="A8" s="3">
        <v>9</v>
      </c>
      <c r="B8" s="3">
        <v>3</v>
      </c>
      <c r="C8" s="3">
        <v>55</v>
      </c>
      <c r="D8" s="3"/>
      <c r="E8" t="s">
        <v>9</v>
      </c>
      <c r="F8" s="8">
        <f>SUMSQ(J4:J14)</f>
        <v>277.35630938717281</v>
      </c>
      <c r="H8" s="6">
        <f t="shared" si="0"/>
        <v>57.084206616985099</v>
      </c>
      <c r="J8" s="6">
        <f t="shared" si="1"/>
        <v>-2.0842066169850995</v>
      </c>
    </row>
    <row r="9" spans="1:10" x14ac:dyDescent="0.35">
      <c r="A9" s="3">
        <v>5</v>
      </c>
      <c r="B9" s="3">
        <v>4</v>
      </c>
      <c r="C9" s="3">
        <v>43</v>
      </c>
      <c r="D9" s="3"/>
      <c r="H9" s="6">
        <f t="shared" si="0"/>
        <v>41.261555334429879</v>
      </c>
      <c r="J9" s="6">
        <f t="shared" si="1"/>
        <v>1.7384446655701211</v>
      </c>
    </row>
    <row r="10" spans="1:10" x14ac:dyDescent="0.35">
      <c r="A10" s="3">
        <v>4</v>
      </c>
      <c r="B10" s="3">
        <v>0</v>
      </c>
      <c r="C10" s="3">
        <v>25</v>
      </c>
      <c r="D10" s="3"/>
      <c r="H10" s="6">
        <f t="shared" si="0"/>
        <v>21.332685072265239</v>
      </c>
      <c r="J10" s="6">
        <f t="shared" si="1"/>
        <v>3.6673149277347612</v>
      </c>
    </row>
    <row r="11" spans="1:10" x14ac:dyDescent="0.35">
      <c r="A11" s="3">
        <v>2</v>
      </c>
      <c r="B11" s="3">
        <v>6</v>
      </c>
      <c r="C11" s="3">
        <v>33</v>
      </c>
      <c r="D11" s="3"/>
      <c r="H11" s="6">
        <f t="shared" si="0"/>
        <v>34.092569061197523</v>
      </c>
      <c r="J11" s="6">
        <f t="shared" si="1"/>
        <v>-1.0925690611975227</v>
      </c>
    </row>
    <row r="12" spans="1:10" x14ac:dyDescent="0.35">
      <c r="A12" s="3">
        <v>8</v>
      </c>
      <c r="B12" s="3">
        <v>7</v>
      </c>
      <c r="C12" s="3">
        <v>71</v>
      </c>
      <c r="D12" s="3"/>
      <c r="H12" s="6">
        <f t="shared" si="0"/>
        <v>67.222550362398493</v>
      </c>
      <c r="J12" s="6">
        <f t="shared" si="1"/>
        <v>3.7774496376015065</v>
      </c>
    </row>
    <row r="13" spans="1:10" x14ac:dyDescent="0.35">
      <c r="A13" s="3">
        <v>6</v>
      </c>
      <c r="B13" s="3">
        <v>4</v>
      </c>
      <c r="C13" s="3">
        <v>51</v>
      </c>
      <c r="D13" s="3"/>
      <c r="H13" s="6">
        <f t="shared" si="0"/>
        <v>46.156818592805493</v>
      </c>
      <c r="J13" s="6">
        <f t="shared" si="1"/>
        <v>4.843181407194507</v>
      </c>
    </row>
    <row r="14" spans="1:10" x14ac:dyDescent="0.35">
      <c r="A14" s="9">
        <v>9</v>
      </c>
      <c r="B14" s="9">
        <v>2</v>
      </c>
      <c r="C14" s="9">
        <v>49</v>
      </c>
      <c r="D14" s="3"/>
      <c r="H14" s="7">
        <f t="shared" si="0"/>
        <v>53.325804866037849</v>
      </c>
      <c r="J14" s="7">
        <f t="shared" si="1"/>
        <v>-4.3258048660378492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D251-4CEE-4364-8697-D755AF0CD328}">
  <dimension ref="A1:M271"/>
  <sheetViews>
    <sheetView workbookViewId="0">
      <selection activeCell="A2" sqref="A2"/>
    </sheetView>
  </sheetViews>
  <sheetFormatPr defaultRowHeight="14.5" x14ac:dyDescent="0.35"/>
  <cols>
    <col min="1" max="1" width="9.54296875" customWidth="1"/>
    <col min="2" max="2" width="21.7265625" customWidth="1"/>
    <col min="3" max="3" width="2.453125" style="3" customWidth="1"/>
    <col min="4" max="4" width="21.7265625" customWidth="1"/>
    <col min="5" max="7" width="7.453125" customWidth="1"/>
    <col min="8" max="10" width="9" customWidth="1"/>
    <col min="11" max="11" width="18.81640625" customWidth="1"/>
    <col min="12" max="12" width="21.7265625" customWidth="1"/>
  </cols>
  <sheetData>
    <row r="1" spans="1:13" ht="15" thickBot="1" x14ac:dyDescent="0.4">
      <c r="A1" s="12" t="s">
        <v>16</v>
      </c>
      <c r="B1" s="12" t="s">
        <v>17</v>
      </c>
      <c r="C1" s="12" t="s">
        <v>18</v>
      </c>
      <c r="D1" s="12" t="s">
        <v>19</v>
      </c>
      <c r="E1" s="12" t="s">
        <v>20</v>
      </c>
      <c r="F1" s="12" t="s">
        <v>21</v>
      </c>
      <c r="G1" s="12" t="s">
        <v>22</v>
      </c>
      <c r="H1" s="12" t="s">
        <v>23</v>
      </c>
      <c r="I1" s="12" t="s">
        <v>24</v>
      </c>
      <c r="J1" s="12" t="s">
        <v>25</v>
      </c>
      <c r="L1" t="s">
        <v>26</v>
      </c>
      <c r="M1">
        <v>2.2004662334883984</v>
      </c>
    </row>
    <row r="2" spans="1:13" ht="15" thickBot="1" x14ac:dyDescent="0.4">
      <c r="A2" s="13">
        <v>38961</v>
      </c>
      <c r="B2" t="s">
        <v>27</v>
      </c>
      <c r="C2" s="14"/>
      <c r="D2" t="s">
        <v>28</v>
      </c>
      <c r="E2" s="15">
        <v>18</v>
      </c>
      <c r="F2" s="16">
        <v>12</v>
      </c>
      <c r="G2" s="17">
        <f>E2-F2</f>
        <v>6</v>
      </c>
      <c r="H2">
        <f>INDEX($M$3:$M$34,MATCH(B2,$L$3:$L$34,0))-INDEX($M$3:$M$34,MATCH(D2,$L$3:$L$34,0))+IF(C2="",M$1,-M$1)</f>
        <v>2.1995847308041978</v>
      </c>
      <c r="I2">
        <f>ABS(G2-H2)</f>
        <v>3.8004152691958022</v>
      </c>
      <c r="J2" s="18">
        <f>SUM(I2:I256)</f>
        <v>2277.608414808863</v>
      </c>
      <c r="L2" s="12" t="s">
        <v>29</v>
      </c>
      <c r="M2" s="12" t="s">
        <v>30</v>
      </c>
    </row>
    <row r="3" spans="1:13" ht="15" thickBot="1" x14ac:dyDescent="0.4">
      <c r="A3" s="19">
        <v>40057</v>
      </c>
      <c r="B3" t="s">
        <v>31</v>
      </c>
      <c r="C3" s="20"/>
      <c r="D3" t="s">
        <v>32</v>
      </c>
      <c r="E3" s="21">
        <v>27</v>
      </c>
      <c r="F3" s="22">
        <v>20</v>
      </c>
      <c r="G3" s="17">
        <f t="shared" ref="G3:G66" si="0">E3-F3</f>
        <v>7</v>
      </c>
      <c r="H3">
        <f t="shared" ref="H3:H66" si="1">INDEX($M$3:$M$34,MATCH(B3,$L$3:$L$34,0))-INDEX($M$3:$M$34,MATCH(D3,$L$3:$L$34,0))+IF(C3="",M$1,-M$1)</f>
        <v>-4.0121656744461074</v>
      </c>
      <c r="I3">
        <f t="shared" ref="I3:I66" si="2">ABS(G3-H3)</f>
        <v>11.012165674446107</v>
      </c>
      <c r="L3" t="s">
        <v>33</v>
      </c>
      <c r="M3">
        <v>-7.7730227524768507</v>
      </c>
    </row>
    <row r="4" spans="1:13" ht="15" thickBot="1" x14ac:dyDescent="0.4">
      <c r="A4" s="19">
        <v>40057</v>
      </c>
      <c r="B4" t="s">
        <v>34</v>
      </c>
      <c r="C4" s="20" t="s">
        <v>35</v>
      </c>
      <c r="D4" t="s">
        <v>36</v>
      </c>
      <c r="E4" s="22">
        <v>21</v>
      </c>
      <c r="F4" s="22">
        <v>21</v>
      </c>
      <c r="G4" s="17">
        <f t="shared" si="0"/>
        <v>0</v>
      </c>
      <c r="H4">
        <f t="shared" si="1"/>
        <v>-0.33698927962569125</v>
      </c>
      <c r="I4">
        <f t="shared" si="2"/>
        <v>0.33698927962569125</v>
      </c>
      <c r="J4" s="12" t="s">
        <v>24</v>
      </c>
      <c r="L4" t="s">
        <v>28</v>
      </c>
      <c r="M4">
        <v>-0.35331808690409477</v>
      </c>
    </row>
    <row r="5" spans="1:13" ht="15" thickBot="1" x14ac:dyDescent="0.4">
      <c r="A5" s="19">
        <v>40057</v>
      </c>
      <c r="B5" t="s">
        <v>37</v>
      </c>
      <c r="C5" s="20"/>
      <c r="D5" t="s">
        <v>38</v>
      </c>
      <c r="E5" s="21">
        <v>27</v>
      </c>
      <c r="F5" s="22">
        <v>20</v>
      </c>
      <c r="G5" s="17">
        <f t="shared" si="0"/>
        <v>7</v>
      </c>
      <c r="H5">
        <f t="shared" si="1"/>
        <v>7.1453337508489572</v>
      </c>
      <c r="I5">
        <f t="shared" si="2"/>
        <v>0.14533375084895717</v>
      </c>
      <c r="J5">
        <f>J2/COUNT(G2:G256)</f>
        <v>8.9317977051327961</v>
      </c>
      <c r="L5" t="s">
        <v>39</v>
      </c>
      <c r="M5">
        <v>5.599785518337363</v>
      </c>
    </row>
    <row r="6" spans="1:13" ht="15" thickBot="1" x14ac:dyDescent="0.4">
      <c r="A6" s="19">
        <v>40057</v>
      </c>
      <c r="B6" t="s">
        <v>40</v>
      </c>
      <c r="C6" s="20"/>
      <c r="D6" t="s">
        <v>41</v>
      </c>
      <c r="E6" s="21">
        <v>24</v>
      </c>
      <c r="F6" s="22">
        <v>16</v>
      </c>
      <c r="G6" s="17">
        <f t="shared" si="0"/>
        <v>8</v>
      </c>
      <c r="H6">
        <f t="shared" si="1"/>
        <v>8.0022756117128964</v>
      </c>
      <c r="I6">
        <f t="shared" si="2"/>
        <v>2.2756117128963638E-3</v>
      </c>
      <c r="L6" t="s">
        <v>42</v>
      </c>
      <c r="M6">
        <v>-5.8475892963242666</v>
      </c>
    </row>
    <row r="7" spans="1:13" ht="15" thickBot="1" x14ac:dyDescent="0.4">
      <c r="A7" s="19">
        <v>40057</v>
      </c>
      <c r="B7" t="s">
        <v>43</v>
      </c>
      <c r="C7" s="20" t="s">
        <v>35</v>
      </c>
      <c r="D7" t="s">
        <v>44</v>
      </c>
      <c r="E7" s="21">
        <v>20</v>
      </c>
      <c r="F7" s="22">
        <v>15</v>
      </c>
      <c r="G7" s="17">
        <f t="shared" si="0"/>
        <v>5</v>
      </c>
      <c r="H7">
        <f t="shared" si="1"/>
        <v>-7.6704255042362401</v>
      </c>
      <c r="I7">
        <f t="shared" si="2"/>
        <v>12.67042550423624</v>
      </c>
      <c r="L7" t="s">
        <v>45</v>
      </c>
      <c r="M7">
        <v>-1.8267302845543785</v>
      </c>
    </row>
    <row r="8" spans="1:13" ht="15" thickBot="1" x14ac:dyDescent="0.4">
      <c r="A8" s="19">
        <v>40057</v>
      </c>
      <c r="B8" t="s">
        <v>46</v>
      </c>
      <c r="C8" s="20" t="s">
        <v>35</v>
      </c>
      <c r="D8" t="s">
        <v>47</v>
      </c>
      <c r="E8" s="21">
        <v>48</v>
      </c>
      <c r="F8" s="22">
        <v>40</v>
      </c>
      <c r="G8" s="17">
        <f t="shared" si="0"/>
        <v>8</v>
      </c>
      <c r="H8">
        <f t="shared" si="1"/>
        <v>-15.596927535420129</v>
      </c>
      <c r="I8">
        <f t="shared" si="2"/>
        <v>23.596927535420129</v>
      </c>
      <c r="L8" t="s">
        <v>48</v>
      </c>
      <c r="M8">
        <v>4.7292273894982744</v>
      </c>
    </row>
    <row r="9" spans="1:13" ht="15" thickBot="1" x14ac:dyDescent="0.4">
      <c r="A9" s="19">
        <v>40057</v>
      </c>
      <c r="B9" t="s">
        <v>49</v>
      </c>
      <c r="C9" s="20" t="s">
        <v>35</v>
      </c>
      <c r="D9" t="s">
        <v>50</v>
      </c>
      <c r="E9" s="21">
        <v>34</v>
      </c>
      <c r="F9" s="22">
        <v>23</v>
      </c>
      <c r="G9" s="17">
        <f t="shared" si="0"/>
        <v>11</v>
      </c>
      <c r="H9">
        <f t="shared" si="1"/>
        <v>-0.96708494025831415</v>
      </c>
      <c r="I9">
        <f t="shared" si="2"/>
        <v>11.967084940258314</v>
      </c>
      <c r="L9" t="s">
        <v>49</v>
      </c>
      <c r="M9">
        <v>-0.92084133468163909</v>
      </c>
    </row>
    <row r="10" spans="1:13" ht="15" thickBot="1" x14ac:dyDescent="0.4">
      <c r="A10" s="19">
        <v>40057</v>
      </c>
      <c r="B10" t="s">
        <v>39</v>
      </c>
      <c r="C10" s="20"/>
      <c r="D10" t="s">
        <v>42</v>
      </c>
      <c r="E10" s="21">
        <v>47</v>
      </c>
      <c r="F10" s="22">
        <v>3</v>
      </c>
      <c r="G10" s="17">
        <f t="shared" si="0"/>
        <v>44</v>
      </c>
      <c r="H10">
        <f t="shared" si="1"/>
        <v>13.647841048150028</v>
      </c>
      <c r="I10">
        <f t="shared" si="2"/>
        <v>30.352158951849972</v>
      </c>
      <c r="L10" t="s">
        <v>36</v>
      </c>
      <c r="M10">
        <v>1.5319796872214295</v>
      </c>
    </row>
    <row r="11" spans="1:13" ht="15" thickBot="1" x14ac:dyDescent="0.4">
      <c r="A11" s="19">
        <v>40057</v>
      </c>
      <c r="B11" t="s">
        <v>51</v>
      </c>
      <c r="C11" s="20" t="s">
        <v>35</v>
      </c>
      <c r="D11" t="s">
        <v>52</v>
      </c>
      <c r="E11" s="21">
        <v>38</v>
      </c>
      <c r="F11" s="22">
        <v>28</v>
      </c>
      <c r="G11" s="17">
        <f t="shared" si="0"/>
        <v>10</v>
      </c>
      <c r="H11">
        <f t="shared" si="1"/>
        <v>-0.18090138688836488</v>
      </c>
      <c r="I11">
        <f t="shared" si="2"/>
        <v>10.180901386888365</v>
      </c>
      <c r="L11" t="s">
        <v>53</v>
      </c>
      <c r="M11">
        <v>2.2459821525039936</v>
      </c>
    </row>
    <row r="12" spans="1:13" ht="15" thickBot="1" x14ac:dyDescent="0.4">
      <c r="A12" s="19">
        <v>40057</v>
      </c>
      <c r="B12" t="s">
        <v>45</v>
      </c>
      <c r="C12" s="20"/>
      <c r="D12" t="s">
        <v>53</v>
      </c>
      <c r="E12" s="21">
        <v>16</v>
      </c>
      <c r="F12" s="22">
        <v>8</v>
      </c>
      <c r="G12" s="17">
        <f t="shared" si="0"/>
        <v>8</v>
      </c>
      <c r="H12">
        <f t="shared" si="1"/>
        <v>-1.8722462035699734</v>
      </c>
      <c r="I12">
        <f t="shared" si="2"/>
        <v>9.8722462035699738</v>
      </c>
      <c r="L12" t="s">
        <v>54</v>
      </c>
      <c r="M12">
        <v>-0.67455892663027528</v>
      </c>
    </row>
    <row r="13" spans="1:13" ht="15" thickBot="1" x14ac:dyDescent="0.4">
      <c r="A13" s="19">
        <v>40057</v>
      </c>
      <c r="B13" t="s">
        <v>55</v>
      </c>
      <c r="C13" s="20" t="s">
        <v>35</v>
      </c>
      <c r="D13" t="s">
        <v>33</v>
      </c>
      <c r="E13" s="21">
        <v>24</v>
      </c>
      <c r="F13" s="22">
        <v>6</v>
      </c>
      <c r="G13" s="17">
        <f t="shared" si="0"/>
        <v>18</v>
      </c>
      <c r="H13">
        <f t="shared" si="1"/>
        <v>3.8258984396796412</v>
      </c>
      <c r="I13">
        <f t="shared" si="2"/>
        <v>14.174101560320359</v>
      </c>
      <c r="L13" t="s">
        <v>56</v>
      </c>
      <c r="M13">
        <v>-4.4707733711327373</v>
      </c>
    </row>
    <row r="14" spans="1:13" ht="15" thickBot="1" x14ac:dyDescent="0.4">
      <c r="A14" s="19">
        <v>40057</v>
      </c>
      <c r="B14" t="s">
        <v>54</v>
      </c>
      <c r="C14" s="20"/>
      <c r="D14" t="s">
        <v>57</v>
      </c>
      <c r="E14" s="21">
        <v>27</v>
      </c>
      <c r="F14" s="22">
        <v>24</v>
      </c>
      <c r="G14" s="17">
        <f t="shared" si="0"/>
        <v>3</v>
      </c>
      <c r="H14">
        <f t="shared" si="1"/>
        <v>-1.6211126652218963</v>
      </c>
      <c r="I14">
        <f t="shared" si="2"/>
        <v>4.6211126652218963</v>
      </c>
      <c r="L14" t="s">
        <v>58</v>
      </c>
      <c r="M14">
        <v>-6.969919096550288E-2</v>
      </c>
    </row>
    <row r="15" spans="1:13" ht="15" thickBot="1" x14ac:dyDescent="0.4">
      <c r="A15" s="19">
        <v>40057</v>
      </c>
      <c r="B15" t="s">
        <v>58</v>
      </c>
      <c r="C15" s="20"/>
      <c r="D15" t="s">
        <v>48</v>
      </c>
      <c r="E15" s="21">
        <v>24</v>
      </c>
      <c r="F15" s="22">
        <v>23</v>
      </c>
      <c r="G15" s="17">
        <f t="shared" si="0"/>
        <v>1</v>
      </c>
      <c r="H15">
        <f t="shared" si="1"/>
        <v>-2.5984603469753789</v>
      </c>
      <c r="I15">
        <f t="shared" si="2"/>
        <v>3.5984603469753789</v>
      </c>
      <c r="L15" t="s">
        <v>38</v>
      </c>
      <c r="M15">
        <v>3.0455165348941424</v>
      </c>
    </row>
    <row r="16" spans="1:13" ht="15" thickBot="1" x14ac:dyDescent="0.4">
      <c r="A16" s="19">
        <v>40422</v>
      </c>
      <c r="B16" t="s">
        <v>59</v>
      </c>
      <c r="C16" s="20" t="s">
        <v>35</v>
      </c>
      <c r="D16" t="s">
        <v>56</v>
      </c>
      <c r="E16" s="21">
        <v>48</v>
      </c>
      <c r="F16" s="22">
        <v>17</v>
      </c>
      <c r="G16" s="17">
        <f t="shared" si="0"/>
        <v>31</v>
      </c>
      <c r="H16">
        <f t="shared" si="1"/>
        <v>-5.0335966093788471</v>
      </c>
      <c r="I16">
        <f t="shared" si="2"/>
        <v>36.033596609378847</v>
      </c>
      <c r="L16" t="s">
        <v>50</v>
      </c>
      <c r="M16">
        <v>-2.1542226279117234</v>
      </c>
    </row>
    <row r="17" spans="1:13" ht="15" thickBot="1" x14ac:dyDescent="0.4">
      <c r="A17" s="19">
        <v>40422</v>
      </c>
      <c r="B17" t="s">
        <v>60</v>
      </c>
      <c r="C17" s="20" t="s">
        <v>35</v>
      </c>
      <c r="D17" t="s">
        <v>61</v>
      </c>
      <c r="E17" s="21">
        <v>33</v>
      </c>
      <c r="F17" s="22">
        <v>13</v>
      </c>
      <c r="G17" s="17">
        <f t="shared" si="0"/>
        <v>20</v>
      </c>
      <c r="H17">
        <f t="shared" si="1"/>
        <v>14.461764004496956</v>
      </c>
      <c r="I17">
        <f t="shared" si="2"/>
        <v>5.5382359955030438</v>
      </c>
      <c r="L17" t="s">
        <v>43</v>
      </c>
      <c r="M17">
        <v>-6.6232903625624795</v>
      </c>
    </row>
    <row r="18" spans="1:13" ht="15" thickBot="1" x14ac:dyDescent="0.4">
      <c r="A18" s="19">
        <v>41518</v>
      </c>
      <c r="B18" t="s">
        <v>49</v>
      </c>
      <c r="C18" s="20"/>
      <c r="D18" t="s">
        <v>39</v>
      </c>
      <c r="E18" s="21">
        <v>34</v>
      </c>
      <c r="F18" s="22">
        <v>23</v>
      </c>
      <c r="G18" s="17">
        <f t="shared" si="0"/>
        <v>11</v>
      </c>
      <c r="H18">
        <f t="shared" si="1"/>
        <v>-4.3201606195306042</v>
      </c>
      <c r="I18">
        <f t="shared" si="2"/>
        <v>15.320160619530604</v>
      </c>
      <c r="L18" t="s">
        <v>51</v>
      </c>
      <c r="M18">
        <v>6.4058612337969736</v>
      </c>
    </row>
    <row r="19" spans="1:13" ht="15" thickBot="1" x14ac:dyDescent="0.4">
      <c r="A19" s="19">
        <v>42614</v>
      </c>
      <c r="B19" t="s">
        <v>40</v>
      </c>
      <c r="C19" s="20" t="s">
        <v>35</v>
      </c>
      <c r="D19" t="s">
        <v>58</v>
      </c>
      <c r="E19" s="22">
        <v>29</v>
      </c>
      <c r="F19" s="22">
        <v>29</v>
      </c>
      <c r="G19" s="17">
        <f t="shared" si="0"/>
        <v>0</v>
      </c>
      <c r="H19">
        <f t="shared" si="1"/>
        <v>-1.1151421251174298E-3</v>
      </c>
      <c r="I19">
        <f t="shared" si="2"/>
        <v>1.1151421251174298E-3</v>
      </c>
      <c r="L19" t="s">
        <v>52</v>
      </c>
      <c r="M19">
        <v>4.38629638719694</v>
      </c>
    </row>
    <row r="20" spans="1:13" ht="15" thickBot="1" x14ac:dyDescent="0.4">
      <c r="A20" s="19">
        <v>42614</v>
      </c>
      <c r="B20" t="s">
        <v>31</v>
      </c>
      <c r="C20" s="20" t="s">
        <v>35</v>
      </c>
      <c r="D20" t="s">
        <v>59</v>
      </c>
      <c r="E20" s="21">
        <v>20</v>
      </c>
      <c r="F20" s="22">
        <v>12</v>
      </c>
      <c r="G20" s="17">
        <f t="shared" si="0"/>
        <v>8</v>
      </c>
      <c r="H20">
        <f t="shared" si="1"/>
        <v>-1.4721041954865304</v>
      </c>
      <c r="I20">
        <f t="shared" si="2"/>
        <v>9.4721041954865299</v>
      </c>
      <c r="L20" t="s">
        <v>60</v>
      </c>
      <c r="M20">
        <v>7.2190556917910396</v>
      </c>
    </row>
    <row r="21" spans="1:13" ht="15" thickBot="1" x14ac:dyDescent="0.4">
      <c r="A21" s="19">
        <v>42614</v>
      </c>
      <c r="B21" t="s">
        <v>28</v>
      </c>
      <c r="C21" s="20"/>
      <c r="D21" t="s">
        <v>45</v>
      </c>
      <c r="E21" s="21">
        <v>31</v>
      </c>
      <c r="F21" s="22">
        <v>24</v>
      </c>
      <c r="G21" s="17">
        <f t="shared" si="0"/>
        <v>7</v>
      </c>
      <c r="H21">
        <f t="shared" si="1"/>
        <v>3.6738784311386823</v>
      </c>
      <c r="I21">
        <f t="shared" si="2"/>
        <v>3.3261215688613177</v>
      </c>
      <c r="L21" t="s">
        <v>31</v>
      </c>
      <c r="M21">
        <v>-6.5755417090213175</v>
      </c>
    </row>
    <row r="22" spans="1:13" ht="15" thickBot="1" x14ac:dyDescent="0.4">
      <c r="A22" s="19">
        <v>42614</v>
      </c>
      <c r="B22" t="s">
        <v>32</v>
      </c>
      <c r="C22" s="20"/>
      <c r="D22" t="s">
        <v>38</v>
      </c>
      <c r="E22" s="21">
        <v>20</v>
      </c>
      <c r="F22" s="22">
        <v>17</v>
      </c>
      <c r="G22" s="17">
        <f t="shared" si="0"/>
        <v>3</v>
      </c>
      <c r="H22">
        <f t="shared" si="1"/>
        <v>-1.2079601024925553</v>
      </c>
      <c r="I22">
        <f t="shared" si="2"/>
        <v>4.2079601024925548</v>
      </c>
      <c r="L22" t="s">
        <v>40</v>
      </c>
      <c r="M22">
        <v>2.1296519003977781</v>
      </c>
    </row>
    <row r="23" spans="1:13" ht="15" thickBot="1" x14ac:dyDescent="0.4">
      <c r="A23" s="19">
        <v>42614</v>
      </c>
      <c r="B23" t="s">
        <v>47</v>
      </c>
      <c r="C23" s="20"/>
      <c r="D23" t="s">
        <v>36</v>
      </c>
      <c r="E23" s="21">
        <v>21</v>
      </c>
      <c r="F23" s="22">
        <v>18</v>
      </c>
      <c r="G23" s="17">
        <f t="shared" si="0"/>
        <v>3</v>
      </c>
      <c r="H23">
        <f t="shared" si="1"/>
        <v>12.116569754708459</v>
      </c>
      <c r="I23">
        <f t="shared" si="2"/>
        <v>9.1165697547084594</v>
      </c>
      <c r="L23" t="s">
        <v>37</v>
      </c>
      <c r="M23">
        <v>7.9903840522547007</v>
      </c>
    </row>
    <row r="24" spans="1:13" ht="15" thickBot="1" x14ac:dyDescent="0.4">
      <c r="A24" s="19">
        <v>42614</v>
      </c>
      <c r="B24" t="s">
        <v>46</v>
      </c>
      <c r="C24" s="20"/>
      <c r="D24" t="s">
        <v>27</v>
      </c>
      <c r="E24" s="21">
        <v>27</v>
      </c>
      <c r="F24" s="22">
        <v>21</v>
      </c>
      <c r="G24" s="17">
        <f t="shared" si="0"/>
        <v>6</v>
      </c>
      <c r="H24">
        <f t="shared" si="1"/>
        <v>0.60628772958645483</v>
      </c>
      <c r="I24">
        <f t="shared" si="2"/>
        <v>5.3937122704135447</v>
      </c>
      <c r="L24" t="s">
        <v>47</v>
      </c>
      <c r="M24">
        <v>11.44808320844149</v>
      </c>
    </row>
    <row r="25" spans="1:13" ht="15" thickBot="1" x14ac:dyDescent="0.4">
      <c r="A25" s="19">
        <v>42614</v>
      </c>
      <c r="B25" t="s">
        <v>52</v>
      </c>
      <c r="C25" s="20" t="s">
        <v>35</v>
      </c>
      <c r="D25" t="s">
        <v>42</v>
      </c>
      <c r="E25" s="21">
        <v>31</v>
      </c>
      <c r="F25" s="22">
        <v>20</v>
      </c>
      <c r="G25" s="17">
        <f t="shared" si="0"/>
        <v>11</v>
      </c>
      <c r="H25">
        <f t="shared" si="1"/>
        <v>8.0334194500328078</v>
      </c>
      <c r="I25">
        <f t="shared" si="2"/>
        <v>2.9665805499671922</v>
      </c>
      <c r="L25" t="s">
        <v>44</v>
      </c>
      <c r="M25">
        <v>-1.1533310918146382</v>
      </c>
    </row>
    <row r="26" spans="1:13" ht="15" thickBot="1" x14ac:dyDescent="0.4">
      <c r="A26" s="19">
        <v>42614</v>
      </c>
      <c r="B26" t="s">
        <v>50</v>
      </c>
      <c r="C26" s="20" t="s">
        <v>35</v>
      </c>
      <c r="D26" t="s">
        <v>55</v>
      </c>
      <c r="E26" s="21">
        <v>21</v>
      </c>
      <c r="F26" s="22">
        <v>9</v>
      </c>
      <c r="G26" s="17">
        <f t="shared" si="0"/>
        <v>12</v>
      </c>
      <c r="H26">
        <f t="shared" si="1"/>
        <v>-2.6080307820913111</v>
      </c>
      <c r="I26">
        <f t="shared" si="2"/>
        <v>14.608030782091312</v>
      </c>
      <c r="L26" t="s">
        <v>59</v>
      </c>
      <c r="M26">
        <v>-7.3039037470231856</v>
      </c>
    </row>
    <row r="27" spans="1:13" ht="15" thickBot="1" x14ac:dyDescent="0.4">
      <c r="A27" s="19">
        <v>42614</v>
      </c>
      <c r="B27" t="s">
        <v>51</v>
      </c>
      <c r="C27" s="20" t="s">
        <v>35</v>
      </c>
      <c r="D27" t="s">
        <v>34</v>
      </c>
      <c r="E27" s="21">
        <v>42</v>
      </c>
      <c r="F27" s="22">
        <v>37</v>
      </c>
      <c r="G27" s="17">
        <f t="shared" si="0"/>
        <v>5</v>
      </c>
      <c r="H27">
        <f t="shared" si="1"/>
        <v>0.80993835922443846</v>
      </c>
      <c r="I27">
        <f t="shared" si="2"/>
        <v>4.1900616407755615</v>
      </c>
      <c r="L27" t="s">
        <v>61</v>
      </c>
      <c r="M27">
        <v>-9.4431745461943173</v>
      </c>
    </row>
    <row r="28" spans="1:13" ht="15" thickBot="1" x14ac:dyDescent="0.4">
      <c r="A28" s="19">
        <v>42614</v>
      </c>
      <c r="B28" t="s">
        <v>41</v>
      </c>
      <c r="C28" s="20"/>
      <c r="D28" t="s">
        <v>56</v>
      </c>
      <c r="E28" s="21">
        <v>30</v>
      </c>
      <c r="F28" s="22">
        <v>27</v>
      </c>
      <c r="G28" s="17">
        <f t="shared" si="0"/>
        <v>3</v>
      </c>
      <c r="H28">
        <f t="shared" si="1"/>
        <v>2.9990821267944168</v>
      </c>
      <c r="I28">
        <f t="shared" si="2"/>
        <v>9.178732055832306E-4</v>
      </c>
      <c r="L28" t="s">
        <v>27</v>
      </c>
      <c r="M28">
        <v>-0.35419958958829534</v>
      </c>
    </row>
    <row r="29" spans="1:13" ht="15" thickBot="1" x14ac:dyDescent="0.4">
      <c r="A29" s="19">
        <v>42614</v>
      </c>
      <c r="B29" t="s">
        <v>60</v>
      </c>
      <c r="C29" s="20"/>
      <c r="D29" t="s">
        <v>33</v>
      </c>
      <c r="E29" s="21">
        <v>34</v>
      </c>
      <c r="F29" s="22">
        <v>0</v>
      </c>
      <c r="G29" s="17">
        <f t="shared" si="0"/>
        <v>34</v>
      </c>
      <c r="H29">
        <f t="shared" si="1"/>
        <v>17.192544677756288</v>
      </c>
      <c r="I29">
        <f t="shared" si="2"/>
        <v>16.807455322243712</v>
      </c>
      <c r="L29" t="s">
        <v>34</v>
      </c>
      <c r="M29">
        <v>3.3954566410841367</v>
      </c>
    </row>
    <row r="30" spans="1:13" ht="15" thickBot="1" x14ac:dyDescent="0.4">
      <c r="A30" s="19">
        <v>42614</v>
      </c>
      <c r="B30" t="s">
        <v>54</v>
      </c>
      <c r="C30" s="20"/>
      <c r="D30" t="s">
        <v>61</v>
      </c>
      <c r="E30" s="21">
        <v>20</v>
      </c>
      <c r="F30" s="22">
        <v>19</v>
      </c>
      <c r="G30" s="17">
        <f t="shared" si="0"/>
        <v>1</v>
      </c>
      <c r="H30">
        <f t="shared" si="1"/>
        <v>10.96908185305244</v>
      </c>
      <c r="I30">
        <f t="shared" si="2"/>
        <v>9.9690818530524403</v>
      </c>
      <c r="L30" t="s">
        <v>41</v>
      </c>
      <c r="M30">
        <v>-3.672157477826719</v>
      </c>
    </row>
    <row r="31" spans="1:13" ht="15" thickBot="1" x14ac:dyDescent="0.4">
      <c r="A31" s="19">
        <v>42614</v>
      </c>
      <c r="B31" t="s">
        <v>43</v>
      </c>
      <c r="C31" s="20"/>
      <c r="D31" t="s">
        <v>37</v>
      </c>
      <c r="E31" s="21">
        <v>31</v>
      </c>
      <c r="F31" s="22">
        <v>20</v>
      </c>
      <c r="G31" s="17">
        <f t="shared" si="0"/>
        <v>11</v>
      </c>
      <c r="H31">
        <f t="shared" si="1"/>
        <v>-12.41320818132878</v>
      </c>
      <c r="I31">
        <f t="shared" si="2"/>
        <v>23.41320818132878</v>
      </c>
      <c r="L31" t="s">
        <v>57</v>
      </c>
      <c r="M31">
        <v>3.1470199720800194</v>
      </c>
    </row>
    <row r="32" spans="1:13" ht="15" thickBot="1" x14ac:dyDescent="0.4">
      <c r="A32" s="19">
        <v>42614</v>
      </c>
      <c r="B32" t="s">
        <v>53</v>
      </c>
      <c r="C32" s="20"/>
      <c r="D32" t="s">
        <v>44</v>
      </c>
      <c r="E32" s="21">
        <v>20</v>
      </c>
      <c r="F32" s="22">
        <v>13</v>
      </c>
      <c r="G32" s="17">
        <f t="shared" si="0"/>
        <v>7</v>
      </c>
      <c r="H32">
        <f t="shared" si="1"/>
        <v>5.5997794778070302</v>
      </c>
      <c r="I32">
        <f t="shared" si="2"/>
        <v>1.4002205221929698</v>
      </c>
      <c r="L32" t="s">
        <v>46</v>
      </c>
      <c r="M32">
        <v>-1.9483780934902388</v>
      </c>
    </row>
    <row r="33" spans="1:13" ht="15" thickBot="1" x14ac:dyDescent="0.4">
      <c r="A33" s="19">
        <v>42979</v>
      </c>
      <c r="B33" t="s">
        <v>48</v>
      </c>
      <c r="C33" s="20"/>
      <c r="D33" t="s">
        <v>57</v>
      </c>
      <c r="E33" s="21">
        <v>24</v>
      </c>
      <c r="F33" s="22">
        <v>17</v>
      </c>
      <c r="G33" s="17">
        <f t="shared" si="0"/>
        <v>7</v>
      </c>
      <c r="H33">
        <f t="shared" si="1"/>
        <v>3.7826736509066534</v>
      </c>
      <c r="I33">
        <f t="shared" si="2"/>
        <v>3.2173263490933466</v>
      </c>
      <c r="L33" t="s">
        <v>32</v>
      </c>
      <c r="M33">
        <v>-0.36290980108681115</v>
      </c>
    </row>
    <row r="34" spans="1:13" ht="15" thickBot="1" x14ac:dyDescent="0.4">
      <c r="A34" s="19">
        <v>44075</v>
      </c>
      <c r="B34" t="s">
        <v>36</v>
      </c>
      <c r="C34" s="20"/>
      <c r="D34" t="s">
        <v>59</v>
      </c>
      <c r="E34" s="21">
        <v>21</v>
      </c>
      <c r="F34" s="22">
        <v>17</v>
      </c>
      <c r="G34" s="17">
        <f t="shared" si="0"/>
        <v>4</v>
      </c>
      <c r="H34">
        <f t="shared" si="1"/>
        <v>11.036349667733013</v>
      </c>
      <c r="I34">
        <f t="shared" si="2"/>
        <v>7.0363496677330133</v>
      </c>
      <c r="L34" s="23" t="s">
        <v>55</v>
      </c>
      <c r="M34" s="23">
        <v>-1.7466580793088107</v>
      </c>
    </row>
    <row r="35" spans="1:13" ht="15" thickBot="1" x14ac:dyDescent="0.4">
      <c r="A35" s="19">
        <v>45170</v>
      </c>
      <c r="B35" t="s">
        <v>51</v>
      </c>
      <c r="C35" s="20"/>
      <c r="D35" t="s">
        <v>41</v>
      </c>
      <c r="E35" s="21">
        <v>38</v>
      </c>
      <c r="F35" s="22">
        <v>27</v>
      </c>
      <c r="G35" s="17">
        <f t="shared" si="0"/>
        <v>11</v>
      </c>
      <c r="H35">
        <f t="shared" si="1"/>
        <v>12.278484945112091</v>
      </c>
      <c r="I35">
        <f t="shared" si="2"/>
        <v>1.2784849451120905</v>
      </c>
    </row>
    <row r="36" spans="1:13" ht="15" thickBot="1" x14ac:dyDescent="0.4">
      <c r="A36" s="19">
        <v>45170</v>
      </c>
      <c r="B36" t="s">
        <v>27</v>
      </c>
      <c r="C36" s="20"/>
      <c r="D36" t="s">
        <v>50</v>
      </c>
      <c r="E36" s="21">
        <v>20</v>
      </c>
      <c r="F36" s="22">
        <v>16</v>
      </c>
      <c r="G36" s="17">
        <f t="shared" si="0"/>
        <v>4</v>
      </c>
      <c r="H36">
        <f t="shared" si="1"/>
        <v>4.0004892718118263</v>
      </c>
      <c r="I36">
        <f t="shared" si="2"/>
        <v>4.8927181182634172E-4</v>
      </c>
      <c r="L36" t="s">
        <v>62</v>
      </c>
      <c r="M36">
        <f>AVERAGE(M3:M34)</f>
        <v>0</v>
      </c>
    </row>
    <row r="37" spans="1:13" ht="15" thickBot="1" x14ac:dyDescent="0.4">
      <c r="A37" s="19">
        <v>45170</v>
      </c>
      <c r="B37" t="s">
        <v>55</v>
      </c>
      <c r="C37" s="20"/>
      <c r="D37" t="s">
        <v>58</v>
      </c>
      <c r="E37" s="21">
        <v>31</v>
      </c>
      <c r="F37" s="22">
        <v>17</v>
      </c>
      <c r="G37" s="17">
        <f t="shared" si="0"/>
        <v>14</v>
      </c>
      <c r="H37">
        <f t="shared" si="1"/>
        <v>0.52350734514509067</v>
      </c>
      <c r="I37">
        <f t="shared" si="2"/>
        <v>13.476492654854908</v>
      </c>
    </row>
    <row r="38" spans="1:13" ht="15" thickBot="1" x14ac:dyDescent="0.4">
      <c r="A38" s="19">
        <v>45170</v>
      </c>
      <c r="B38" t="s">
        <v>45</v>
      </c>
      <c r="C38" s="20"/>
      <c r="D38" t="s">
        <v>49</v>
      </c>
      <c r="E38" s="21">
        <v>31</v>
      </c>
      <c r="F38" s="22">
        <v>21</v>
      </c>
      <c r="G38" s="17">
        <f t="shared" si="0"/>
        <v>10</v>
      </c>
      <c r="H38">
        <f t="shared" si="1"/>
        <v>1.294577283615659</v>
      </c>
      <c r="I38">
        <f t="shared" si="2"/>
        <v>8.7054227163843407</v>
      </c>
    </row>
    <row r="39" spans="1:13" ht="15" thickBot="1" x14ac:dyDescent="0.4">
      <c r="A39" s="19">
        <v>45170</v>
      </c>
      <c r="B39" t="s">
        <v>31</v>
      </c>
      <c r="C39" s="20"/>
      <c r="D39" t="s">
        <v>61</v>
      </c>
      <c r="E39" s="21">
        <v>28</v>
      </c>
      <c r="F39" s="22">
        <v>20</v>
      </c>
      <c r="G39" s="17">
        <f t="shared" si="0"/>
        <v>8</v>
      </c>
      <c r="H39">
        <f t="shared" si="1"/>
        <v>5.0680990706613986</v>
      </c>
      <c r="I39">
        <f t="shared" si="2"/>
        <v>2.9319009293386014</v>
      </c>
    </row>
    <row r="40" spans="1:13" ht="15" thickBot="1" x14ac:dyDescent="0.4">
      <c r="A40" s="19">
        <v>45170</v>
      </c>
      <c r="B40" t="s">
        <v>44</v>
      </c>
      <c r="C40" s="20" t="s">
        <v>35</v>
      </c>
      <c r="D40" t="s">
        <v>38</v>
      </c>
      <c r="E40" s="21">
        <v>27</v>
      </c>
      <c r="F40" s="22">
        <v>22</v>
      </c>
      <c r="G40" s="17">
        <f t="shared" si="0"/>
        <v>5</v>
      </c>
      <c r="H40">
        <f t="shared" si="1"/>
        <v>-6.3993138601971786</v>
      </c>
      <c r="I40">
        <f t="shared" si="2"/>
        <v>11.399313860197179</v>
      </c>
    </row>
    <row r="41" spans="1:13" ht="15" thickBot="1" x14ac:dyDescent="0.4">
      <c r="A41" s="19">
        <v>45170</v>
      </c>
      <c r="B41" t="s">
        <v>39</v>
      </c>
      <c r="C41" s="20"/>
      <c r="D41" t="s">
        <v>54</v>
      </c>
      <c r="E41" s="21">
        <v>27</v>
      </c>
      <c r="F41" s="22">
        <v>14</v>
      </c>
      <c r="G41" s="17">
        <f t="shared" si="0"/>
        <v>13</v>
      </c>
      <c r="H41">
        <f t="shared" si="1"/>
        <v>8.474810678456036</v>
      </c>
      <c r="I41">
        <f t="shared" si="2"/>
        <v>4.525189321543964</v>
      </c>
    </row>
    <row r="42" spans="1:13" ht="15" thickBot="1" x14ac:dyDescent="0.4">
      <c r="A42" s="19">
        <v>45170</v>
      </c>
      <c r="B42" t="s">
        <v>47</v>
      </c>
      <c r="C42" s="20" t="s">
        <v>35</v>
      </c>
      <c r="D42" t="s">
        <v>28</v>
      </c>
      <c r="E42" s="21">
        <v>43</v>
      </c>
      <c r="F42" s="22">
        <v>37</v>
      </c>
      <c r="G42" s="17">
        <f t="shared" si="0"/>
        <v>6</v>
      </c>
      <c r="H42">
        <f t="shared" si="1"/>
        <v>9.6009350618571858</v>
      </c>
      <c r="I42">
        <f t="shared" si="2"/>
        <v>3.6009350618571858</v>
      </c>
    </row>
    <row r="43" spans="1:13" ht="15" thickBot="1" x14ac:dyDescent="0.4">
      <c r="A43" s="19">
        <v>45170</v>
      </c>
      <c r="B43" t="s">
        <v>32</v>
      </c>
      <c r="C43" s="20" t="s">
        <v>35</v>
      </c>
      <c r="D43" t="s">
        <v>43</v>
      </c>
      <c r="E43" s="21">
        <v>9</v>
      </c>
      <c r="F43" s="22">
        <v>6</v>
      </c>
      <c r="G43" s="17">
        <f t="shared" si="0"/>
        <v>3</v>
      </c>
      <c r="H43">
        <f t="shared" si="1"/>
        <v>4.0599143279872703</v>
      </c>
      <c r="I43">
        <f t="shared" si="2"/>
        <v>1.0599143279872703</v>
      </c>
    </row>
    <row r="44" spans="1:13" ht="15" thickBot="1" x14ac:dyDescent="0.4">
      <c r="A44" s="19">
        <v>45170</v>
      </c>
      <c r="B44" t="s">
        <v>42</v>
      </c>
      <c r="C44" s="20" t="s">
        <v>35</v>
      </c>
      <c r="D44" t="s">
        <v>40</v>
      </c>
      <c r="E44" s="21">
        <v>27</v>
      </c>
      <c r="F44" s="22">
        <v>6</v>
      </c>
      <c r="G44" s="17">
        <f t="shared" si="0"/>
        <v>21</v>
      </c>
      <c r="H44">
        <f t="shared" si="1"/>
        <v>-10.177707430210443</v>
      </c>
      <c r="I44">
        <f t="shared" si="2"/>
        <v>31.177707430210443</v>
      </c>
    </row>
    <row r="45" spans="1:13" ht="15" thickBot="1" x14ac:dyDescent="0.4">
      <c r="A45" s="19">
        <v>45170</v>
      </c>
      <c r="B45" t="s">
        <v>60</v>
      </c>
      <c r="C45" s="20"/>
      <c r="D45" t="s">
        <v>52</v>
      </c>
      <c r="E45" s="21">
        <v>35</v>
      </c>
      <c r="F45" s="22">
        <v>23</v>
      </c>
      <c r="G45" s="17">
        <f t="shared" si="0"/>
        <v>12</v>
      </c>
      <c r="H45">
        <f t="shared" si="1"/>
        <v>5.0332255380824975</v>
      </c>
      <c r="I45">
        <f t="shared" si="2"/>
        <v>6.9667744619175025</v>
      </c>
    </row>
    <row r="46" spans="1:13" ht="15" thickBot="1" x14ac:dyDescent="0.4">
      <c r="A46" s="19">
        <v>45170</v>
      </c>
      <c r="B46" t="s">
        <v>57</v>
      </c>
      <c r="C46" s="20"/>
      <c r="D46" t="s">
        <v>53</v>
      </c>
      <c r="E46" s="21">
        <v>24</v>
      </c>
      <c r="F46" s="22">
        <v>13</v>
      </c>
      <c r="G46" s="17">
        <f t="shared" si="0"/>
        <v>11</v>
      </c>
      <c r="H46">
        <f t="shared" si="1"/>
        <v>3.1015040530644242</v>
      </c>
      <c r="I46">
        <f t="shared" si="2"/>
        <v>7.8984959469355758</v>
      </c>
    </row>
    <row r="47" spans="1:13" ht="15" thickBot="1" x14ac:dyDescent="0.4">
      <c r="A47" s="19">
        <v>45170</v>
      </c>
      <c r="B47" t="s">
        <v>48</v>
      </c>
      <c r="C47" s="20" t="s">
        <v>35</v>
      </c>
      <c r="D47" t="s">
        <v>33</v>
      </c>
      <c r="E47" s="21">
        <v>16</v>
      </c>
      <c r="F47" s="22">
        <v>14</v>
      </c>
      <c r="G47" s="17">
        <f t="shared" si="0"/>
        <v>2</v>
      </c>
      <c r="H47">
        <f t="shared" si="1"/>
        <v>10.301783908486726</v>
      </c>
      <c r="I47">
        <f t="shared" si="2"/>
        <v>8.3017839084867262</v>
      </c>
    </row>
    <row r="48" spans="1:13" ht="15" thickBot="1" x14ac:dyDescent="0.4">
      <c r="A48" s="19">
        <v>45170</v>
      </c>
      <c r="B48" t="s">
        <v>56</v>
      </c>
      <c r="C48" s="20"/>
      <c r="D48" t="s">
        <v>37</v>
      </c>
      <c r="E48" s="21">
        <v>26</v>
      </c>
      <c r="F48" s="22">
        <v>10</v>
      </c>
      <c r="G48" s="17">
        <f t="shared" si="0"/>
        <v>16</v>
      </c>
      <c r="H48">
        <f t="shared" si="1"/>
        <v>-10.260691189899038</v>
      </c>
      <c r="I48">
        <f t="shared" si="2"/>
        <v>26.260691189899038</v>
      </c>
    </row>
    <row r="49" spans="1:9" ht="15" thickBot="1" x14ac:dyDescent="0.4">
      <c r="A49" s="19">
        <v>45536</v>
      </c>
      <c r="B49" t="s">
        <v>34</v>
      </c>
      <c r="C49" s="20" t="s">
        <v>35</v>
      </c>
      <c r="D49" t="s">
        <v>46</v>
      </c>
      <c r="E49" s="21">
        <v>30</v>
      </c>
      <c r="F49" s="22">
        <v>27</v>
      </c>
      <c r="G49" s="17">
        <f t="shared" si="0"/>
        <v>3</v>
      </c>
      <c r="H49">
        <f t="shared" si="1"/>
        <v>3.1433685010859773</v>
      </c>
      <c r="I49">
        <f t="shared" si="2"/>
        <v>0.14336850108597732</v>
      </c>
    </row>
    <row r="50" spans="1:9" ht="15" thickBot="1" x14ac:dyDescent="0.4">
      <c r="A50" s="19">
        <v>46631</v>
      </c>
      <c r="B50" t="s">
        <v>60</v>
      </c>
      <c r="C50" s="20"/>
      <c r="D50" t="s">
        <v>40</v>
      </c>
      <c r="E50" s="21">
        <v>38</v>
      </c>
      <c r="F50" s="22">
        <v>31</v>
      </c>
      <c r="G50" s="17">
        <f t="shared" si="0"/>
        <v>7</v>
      </c>
      <c r="H50">
        <f t="shared" si="1"/>
        <v>7.2898700248816599</v>
      </c>
      <c r="I50">
        <f t="shared" si="2"/>
        <v>0.28987002488165992</v>
      </c>
    </row>
    <row r="51" spans="1:9" ht="15" thickBot="1" x14ac:dyDescent="0.4">
      <c r="A51" s="19">
        <v>11202</v>
      </c>
      <c r="B51" t="s">
        <v>49</v>
      </c>
      <c r="C51" s="20" t="s">
        <v>35</v>
      </c>
      <c r="D51" t="s">
        <v>28</v>
      </c>
      <c r="E51" s="21">
        <v>37</v>
      </c>
      <c r="F51" s="22">
        <v>36</v>
      </c>
      <c r="G51" s="17">
        <f t="shared" si="0"/>
        <v>1</v>
      </c>
      <c r="H51">
        <f t="shared" si="1"/>
        <v>-2.7679894812659427</v>
      </c>
      <c r="I51">
        <f t="shared" si="2"/>
        <v>3.7679894812659427</v>
      </c>
    </row>
    <row r="52" spans="1:9" ht="15" thickBot="1" x14ac:dyDescent="0.4">
      <c r="A52" s="19">
        <v>11202</v>
      </c>
      <c r="B52" t="s">
        <v>38</v>
      </c>
      <c r="C52" s="20" t="s">
        <v>35</v>
      </c>
      <c r="D52" t="s">
        <v>50</v>
      </c>
      <c r="E52" s="21">
        <v>37</v>
      </c>
      <c r="F52" s="22">
        <v>34</v>
      </c>
      <c r="G52" s="17">
        <f t="shared" si="0"/>
        <v>3</v>
      </c>
      <c r="H52">
        <f t="shared" si="1"/>
        <v>2.9992729293174674</v>
      </c>
      <c r="I52">
        <f t="shared" si="2"/>
        <v>7.2707068253263785E-4</v>
      </c>
    </row>
    <row r="53" spans="1:9" ht="15" thickBot="1" x14ac:dyDescent="0.4">
      <c r="A53" s="19">
        <v>11202</v>
      </c>
      <c r="B53" t="s">
        <v>43</v>
      </c>
      <c r="C53" s="20"/>
      <c r="D53" t="s">
        <v>59</v>
      </c>
      <c r="E53" s="21">
        <v>31</v>
      </c>
      <c r="F53" s="22">
        <v>12</v>
      </c>
      <c r="G53" s="17">
        <f t="shared" si="0"/>
        <v>19</v>
      </c>
      <c r="H53">
        <f t="shared" si="1"/>
        <v>2.8810796179491045</v>
      </c>
      <c r="I53">
        <f t="shared" si="2"/>
        <v>16.118920382050895</v>
      </c>
    </row>
    <row r="54" spans="1:9" ht="15" thickBot="1" x14ac:dyDescent="0.4">
      <c r="A54" s="19">
        <v>11202</v>
      </c>
      <c r="B54" t="s">
        <v>58</v>
      </c>
      <c r="C54" s="20"/>
      <c r="D54" t="s">
        <v>42</v>
      </c>
      <c r="E54" s="21">
        <v>22</v>
      </c>
      <c r="F54" s="22">
        <v>0</v>
      </c>
      <c r="G54" s="17">
        <f t="shared" si="0"/>
        <v>22</v>
      </c>
      <c r="H54">
        <f t="shared" si="1"/>
        <v>7.9783563388471617</v>
      </c>
      <c r="I54">
        <f t="shared" si="2"/>
        <v>14.021643661152838</v>
      </c>
    </row>
    <row r="55" spans="1:9" ht="15" thickBot="1" x14ac:dyDescent="0.4">
      <c r="A55" s="19">
        <v>11202</v>
      </c>
      <c r="B55" t="s">
        <v>32</v>
      </c>
      <c r="C55" s="20"/>
      <c r="D55" t="s">
        <v>27</v>
      </c>
      <c r="E55" s="21">
        <v>26</v>
      </c>
      <c r="F55" s="22">
        <v>23</v>
      </c>
      <c r="G55" s="17">
        <f t="shared" si="0"/>
        <v>3</v>
      </c>
      <c r="H55">
        <f t="shared" si="1"/>
        <v>2.1917560219898826</v>
      </c>
      <c r="I55">
        <f t="shared" si="2"/>
        <v>0.80824397801011738</v>
      </c>
    </row>
    <row r="56" spans="1:9" ht="15" thickBot="1" x14ac:dyDescent="0.4">
      <c r="A56" s="19">
        <v>11202</v>
      </c>
      <c r="B56" t="s">
        <v>37</v>
      </c>
      <c r="C56" s="20"/>
      <c r="D56" t="s">
        <v>31</v>
      </c>
      <c r="E56" s="21">
        <v>38</v>
      </c>
      <c r="F56" s="22">
        <v>7</v>
      </c>
      <c r="G56" s="17">
        <f t="shared" si="0"/>
        <v>31</v>
      </c>
      <c r="H56">
        <f t="shared" si="1"/>
        <v>16.766391994764415</v>
      </c>
      <c r="I56">
        <f t="shared" si="2"/>
        <v>14.233608005235585</v>
      </c>
    </row>
    <row r="57" spans="1:9" ht="15" thickBot="1" x14ac:dyDescent="0.4">
      <c r="A57" s="19">
        <v>11202</v>
      </c>
      <c r="B57" t="s">
        <v>48</v>
      </c>
      <c r="C57" s="20"/>
      <c r="D57" t="s">
        <v>46</v>
      </c>
      <c r="E57" s="21">
        <v>48</v>
      </c>
      <c r="F57" s="22">
        <v>10</v>
      </c>
      <c r="G57" s="17">
        <f t="shared" si="0"/>
        <v>38</v>
      </c>
      <c r="H57">
        <f t="shared" si="1"/>
        <v>8.8780717164769118</v>
      </c>
      <c r="I57">
        <f t="shared" si="2"/>
        <v>29.12192828352309</v>
      </c>
    </row>
    <row r="58" spans="1:9" ht="15" thickBot="1" x14ac:dyDescent="0.4">
      <c r="A58" s="19">
        <v>11202</v>
      </c>
      <c r="B58" t="s">
        <v>53</v>
      </c>
      <c r="C58" s="20"/>
      <c r="D58" t="s">
        <v>56</v>
      </c>
      <c r="E58" s="21">
        <v>26</v>
      </c>
      <c r="F58" s="22">
        <v>24</v>
      </c>
      <c r="G58" s="17">
        <f t="shared" si="0"/>
        <v>2</v>
      </c>
      <c r="H58">
        <f t="shared" si="1"/>
        <v>8.9172217571251302</v>
      </c>
      <c r="I58">
        <f t="shared" si="2"/>
        <v>6.9172217571251302</v>
      </c>
    </row>
    <row r="59" spans="1:9" ht="15" thickBot="1" x14ac:dyDescent="0.4">
      <c r="A59" s="19">
        <v>11202</v>
      </c>
      <c r="B59" t="s">
        <v>61</v>
      </c>
      <c r="C59" s="20"/>
      <c r="D59" t="s">
        <v>36</v>
      </c>
      <c r="E59" s="21">
        <v>45</v>
      </c>
      <c r="F59" s="22">
        <v>42</v>
      </c>
      <c r="G59" s="17">
        <f t="shared" si="0"/>
        <v>3</v>
      </c>
      <c r="H59">
        <f t="shared" si="1"/>
        <v>-8.7746879999273482</v>
      </c>
      <c r="I59">
        <f t="shared" si="2"/>
        <v>11.774687999927348</v>
      </c>
    </row>
    <row r="60" spans="1:9" ht="15" thickBot="1" x14ac:dyDescent="0.4">
      <c r="A60" s="19">
        <v>11202</v>
      </c>
      <c r="B60" t="s">
        <v>57</v>
      </c>
      <c r="C60" s="20" t="s">
        <v>35</v>
      </c>
      <c r="D60" t="s">
        <v>33</v>
      </c>
      <c r="E60" s="21">
        <v>20</v>
      </c>
      <c r="F60" s="22">
        <v>17</v>
      </c>
      <c r="G60" s="17">
        <f t="shared" si="0"/>
        <v>3</v>
      </c>
      <c r="H60">
        <f t="shared" si="1"/>
        <v>8.7195764910684712</v>
      </c>
      <c r="I60">
        <f t="shared" si="2"/>
        <v>5.7195764910684712</v>
      </c>
    </row>
    <row r="61" spans="1:9" ht="15" thickBot="1" x14ac:dyDescent="0.4">
      <c r="A61" s="19">
        <v>11202</v>
      </c>
      <c r="B61" t="s">
        <v>52</v>
      </c>
      <c r="C61" s="20"/>
      <c r="D61" t="s">
        <v>41</v>
      </c>
      <c r="E61" s="21">
        <v>29</v>
      </c>
      <c r="F61" s="22">
        <v>27</v>
      </c>
      <c r="G61" s="17">
        <f t="shared" si="0"/>
        <v>2</v>
      </c>
      <c r="H61">
        <f t="shared" si="1"/>
        <v>10.258920098512057</v>
      </c>
      <c r="I61">
        <f t="shared" si="2"/>
        <v>8.258920098512057</v>
      </c>
    </row>
    <row r="62" spans="1:9" ht="15" thickBot="1" x14ac:dyDescent="0.4">
      <c r="A62" s="19">
        <v>11202</v>
      </c>
      <c r="B62" t="s">
        <v>47</v>
      </c>
      <c r="C62" s="20" t="s">
        <v>35</v>
      </c>
      <c r="D62" t="s">
        <v>44</v>
      </c>
      <c r="E62" s="21">
        <v>33</v>
      </c>
      <c r="F62" s="22">
        <v>18</v>
      </c>
      <c r="G62" s="17">
        <f t="shared" si="0"/>
        <v>15</v>
      </c>
      <c r="H62">
        <f t="shared" si="1"/>
        <v>10.400948066767729</v>
      </c>
      <c r="I62">
        <f t="shared" si="2"/>
        <v>4.5990519332322712</v>
      </c>
    </row>
    <row r="63" spans="1:9" ht="15" thickBot="1" x14ac:dyDescent="0.4">
      <c r="A63" s="19">
        <v>11202</v>
      </c>
      <c r="B63" t="s">
        <v>39</v>
      </c>
      <c r="C63" s="20" t="s">
        <v>35</v>
      </c>
      <c r="D63" t="s">
        <v>34</v>
      </c>
      <c r="E63" s="21">
        <v>26</v>
      </c>
      <c r="F63" s="22">
        <v>14</v>
      </c>
      <c r="G63" s="17">
        <f t="shared" si="0"/>
        <v>12</v>
      </c>
      <c r="H63">
        <f t="shared" si="1"/>
        <v>3.8626437648279222E-3</v>
      </c>
      <c r="I63">
        <f t="shared" si="2"/>
        <v>11.996137356235172</v>
      </c>
    </row>
    <row r="64" spans="1:9" ht="15" thickBot="1" x14ac:dyDescent="0.4">
      <c r="A64" s="19">
        <v>37165</v>
      </c>
      <c r="B64" t="s">
        <v>51</v>
      </c>
      <c r="C64" s="20" t="s">
        <v>35</v>
      </c>
      <c r="D64" t="s">
        <v>54</v>
      </c>
      <c r="E64" s="21">
        <v>27</v>
      </c>
      <c r="F64" s="22">
        <v>23</v>
      </c>
      <c r="G64" s="17">
        <f t="shared" si="0"/>
        <v>4</v>
      </c>
      <c r="H64">
        <f t="shared" si="1"/>
        <v>4.8799539269388497</v>
      </c>
      <c r="I64">
        <f t="shared" si="2"/>
        <v>0.87995392693884966</v>
      </c>
    </row>
    <row r="65" spans="1:9" ht="15" thickBot="1" x14ac:dyDescent="0.4">
      <c r="A65" s="19">
        <v>38261</v>
      </c>
      <c r="B65" t="s">
        <v>37</v>
      </c>
      <c r="C65" s="20"/>
      <c r="D65" t="s">
        <v>50</v>
      </c>
      <c r="E65" s="21">
        <v>38</v>
      </c>
      <c r="F65" s="22">
        <v>24</v>
      </c>
      <c r="G65" s="17">
        <f t="shared" si="0"/>
        <v>14</v>
      </c>
      <c r="H65">
        <f t="shared" si="1"/>
        <v>12.345072913654823</v>
      </c>
      <c r="I65">
        <f t="shared" si="2"/>
        <v>1.654927086345177</v>
      </c>
    </row>
    <row r="66" spans="1:9" ht="15" thickBot="1" x14ac:dyDescent="0.4">
      <c r="A66" s="19">
        <v>39356</v>
      </c>
      <c r="B66" t="s">
        <v>45</v>
      </c>
      <c r="C66" s="20"/>
      <c r="D66" t="s">
        <v>44</v>
      </c>
      <c r="E66" s="21">
        <v>33</v>
      </c>
      <c r="F66" s="22">
        <v>31</v>
      </c>
      <c r="G66" s="17">
        <f t="shared" si="0"/>
        <v>2</v>
      </c>
      <c r="H66">
        <f t="shared" si="1"/>
        <v>1.5270670407486582</v>
      </c>
      <c r="I66">
        <f t="shared" si="2"/>
        <v>0.47293295925134182</v>
      </c>
    </row>
    <row r="67" spans="1:9" ht="15" thickBot="1" x14ac:dyDescent="0.4">
      <c r="A67" s="19">
        <v>39356</v>
      </c>
      <c r="B67" t="s">
        <v>51</v>
      </c>
      <c r="C67" s="20"/>
      <c r="D67" t="s">
        <v>43</v>
      </c>
      <c r="E67" s="21">
        <v>30</v>
      </c>
      <c r="F67" s="22">
        <v>14</v>
      </c>
      <c r="G67" s="17">
        <f t="shared" ref="G67:G130" si="3">E67-F67</f>
        <v>16</v>
      </c>
      <c r="H67">
        <f t="shared" ref="H67:H130" si="4">INDEX($M$3:$M$34,MATCH(B67,$L$3:$L$34,0))-INDEX($M$3:$M$34,MATCH(D67,$L$3:$L$34,0))+IF(C67="",M$1,-M$1)</f>
        <v>15.229617829847852</v>
      </c>
      <c r="I67">
        <f t="shared" ref="I67:I130" si="5">ABS(G67-H67)</f>
        <v>0.77038217015214805</v>
      </c>
    </row>
    <row r="68" spans="1:9" ht="15" thickBot="1" x14ac:dyDescent="0.4">
      <c r="A68" s="19">
        <v>39356</v>
      </c>
      <c r="B68" t="s">
        <v>49</v>
      </c>
      <c r="C68" s="20"/>
      <c r="D68" t="s">
        <v>31</v>
      </c>
      <c r="E68" s="21">
        <v>27</v>
      </c>
      <c r="F68" s="22">
        <v>17</v>
      </c>
      <c r="G68" s="17">
        <f t="shared" si="3"/>
        <v>10</v>
      </c>
      <c r="H68">
        <f t="shared" si="4"/>
        <v>7.8551666078280764</v>
      </c>
      <c r="I68">
        <f t="shared" si="5"/>
        <v>2.1448333921719236</v>
      </c>
    </row>
    <row r="69" spans="1:9" ht="15" thickBot="1" x14ac:dyDescent="0.4">
      <c r="A69" s="19">
        <v>39356</v>
      </c>
      <c r="B69" t="s">
        <v>34</v>
      </c>
      <c r="C69" s="20"/>
      <c r="D69" t="s">
        <v>28</v>
      </c>
      <c r="E69" s="21">
        <v>41</v>
      </c>
      <c r="F69" s="22">
        <v>17</v>
      </c>
      <c r="G69" s="17">
        <f t="shared" si="3"/>
        <v>24</v>
      </c>
      <c r="H69">
        <f t="shared" si="4"/>
        <v>5.9492409614766295</v>
      </c>
      <c r="I69">
        <f t="shared" si="5"/>
        <v>18.05075903852337</v>
      </c>
    </row>
    <row r="70" spans="1:9" ht="15" thickBot="1" x14ac:dyDescent="0.4">
      <c r="A70" s="19">
        <v>39356</v>
      </c>
      <c r="B70" t="s">
        <v>36</v>
      </c>
      <c r="C70" s="20"/>
      <c r="D70" t="s">
        <v>39</v>
      </c>
      <c r="E70" s="21">
        <v>12</v>
      </c>
      <c r="F70" s="22">
        <v>9</v>
      </c>
      <c r="G70" s="17">
        <f t="shared" si="3"/>
        <v>3</v>
      </c>
      <c r="H70">
        <f t="shared" si="4"/>
        <v>-1.8673395976275349</v>
      </c>
      <c r="I70">
        <f t="shared" si="5"/>
        <v>4.8673395976275344</v>
      </c>
    </row>
    <row r="71" spans="1:9" ht="15" thickBot="1" x14ac:dyDescent="0.4">
      <c r="A71" s="19">
        <v>39356</v>
      </c>
      <c r="B71" t="s">
        <v>59</v>
      </c>
      <c r="C71" s="20"/>
      <c r="D71" t="s">
        <v>54</v>
      </c>
      <c r="E71" s="21">
        <v>34</v>
      </c>
      <c r="F71" s="22">
        <v>16</v>
      </c>
      <c r="G71" s="17">
        <f t="shared" si="3"/>
        <v>18</v>
      </c>
      <c r="H71">
        <f t="shared" si="4"/>
        <v>-4.4288785869045117</v>
      </c>
      <c r="I71">
        <f t="shared" si="5"/>
        <v>22.42887858690451</v>
      </c>
    </row>
    <row r="72" spans="1:9" ht="15" thickBot="1" x14ac:dyDescent="0.4">
      <c r="A72" s="19">
        <v>39356</v>
      </c>
      <c r="B72" t="s">
        <v>42</v>
      </c>
      <c r="C72" s="20"/>
      <c r="D72" t="s">
        <v>32</v>
      </c>
      <c r="E72" s="21">
        <v>13</v>
      </c>
      <c r="F72" s="22">
        <v>12</v>
      </c>
      <c r="G72" s="17">
        <f t="shared" si="3"/>
        <v>1</v>
      </c>
      <c r="H72">
        <f t="shared" si="4"/>
        <v>-3.2842132617490569</v>
      </c>
      <c r="I72">
        <f t="shared" si="5"/>
        <v>4.2842132617490574</v>
      </c>
    </row>
    <row r="73" spans="1:9" ht="15" thickBot="1" x14ac:dyDescent="0.4">
      <c r="A73" s="19">
        <v>39356</v>
      </c>
      <c r="B73" t="s">
        <v>56</v>
      </c>
      <c r="C73" s="20"/>
      <c r="D73" t="s">
        <v>58</v>
      </c>
      <c r="E73" s="21">
        <v>31</v>
      </c>
      <c r="F73" s="22">
        <v>23</v>
      </c>
      <c r="G73" s="17">
        <f t="shared" si="3"/>
        <v>8</v>
      </c>
      <c r="H73">
        <f t="shared" si="4"/>
        <v>-2.200607946678836</v>
      </c>
      <c r="I73">
        <f t="shared" si="5"/>
        <v>10.200607946678836</v>
      </c>
    </row>
    <row r="74" spans="1:9" ht="15" thickBot="1" x14ac:dyDescent="0.4">
      <c r="A74" s="19">
        <v>39356</v>
      </c>
      <c r="B74" t="s">
        <v>52</v>
      </c>
      <c r="C74" s="20"/>
      <c r="D74" t="s">
        <v>61</v>
      </c>
      <c r="E74" s="21">
        <v>26</v>
      </c>
      <c r="F74" s="22">
        <v>10</v>
      </c>
      <c r="G74" s="17">
        <f t="shared" si="3"/>
        <v>16</v>
      </c>
      <c r="H74">
        <f t="shared" si="4"/>
        <v>16.029937166879655</v>
      </c>
      <c r="I74">
        <f t="shared" si="5"/>
        <v>2.9937166879655308E-2</v>
      </c>
    </row>
    <row r="75" spans="1:9" ht="15" thickBot="1" x14ac:dyDescent="0.4">
      <c r="A75" s="19">
        <v>39356</v>
      </c>
      <c r="B75" t="s">
        <v>33</v>
      </c>
      <c r="C75" s="20" t="s">
        <v>35</v>
      </c>
      <c r="D75" t="s">
        <v>41</v>
      </c>
      <c r="E75" s="21">
        <v>28</v>
      </c>
      <c r="F75" s="22">
        <v>18</v>
      </c>
      <c r="G75" s="17">
        <f t="shared" si="3"/>
        <v>10</v>
      </c>
      <c r="H75">
        <f t="shared" si="4"/>
        <v>-6.3013315081385297</v>
      </c>
      <c r="I75">
        <f t="shared" si="5"/>
        <v>16.301331508138531</v>
      </c>
    </row>
    <row r="76" spans="1:9" ht="15" thickBot="1" x14ac:dyDescent="0.4">
      <c r="A76" s="19">
        <v>39356</v>
      </c>
      <c r="B76" t="s">
        <v>60</v>
      </c>
      <c r="C76" s="20" t="s">
        <v>35</v>
      </c>
      <c r="D76" t="s">
        <v>57</v>
      </c>
      <c r="E76" s="21">
        <v>33</v>
      </c>
      <c r="F76" s="22">
        <v>31</v>
      </c>
      <c r="G76" s="17">
        <f t="shared" si="3"/>
        <v>2</v>
      </c>
      <c r="H76">
        <f t="shared" si="4"/>
        <v>1.8715694862226218</v>
      </c>
      <c r="I76">
        <f t="shared" si="5"/>
        <v>0.12843051377737824</v>
      </c>
    </row>
    <row r="77" spans="1:9" ht="15" thickBot="1" x14ac:dyDescent="0.4">
      <c r="A77" s="19">
        <v>39356</v>
      </c>
      <c r="B77" t="s">
        <v>40</v>
      </c>
      <c r="C77" s="20" t="s">
        <v>35</v>
      </c>
      <c r="D77" t="s">
        <v>27</v>
      </c>
      <c r="E77" s="21">
        <v>23</v>
      </c>
      <c r="F77" s="22">
        <v>21</v>
      </c>
      <c r="G77" s="17">
        <f t="shared" si="3"/>
        <v>2</v>
      </c>
      <c r="H77">
        <f t="shared" si="4"/>
        <v>0.2833852564976751</v>
      </c>
      <c r="I77">
        <f t="shared" si="5"/>
        <v>1.7166147435023249</v>
      </c>
    </row>
    <row r="78" spans="1:9" ht="15" thickBot="1" x14ac:dyDescent="0.4">
      <c r="A78" s="19">
        <v>39356</v>
      </c>
      <c r="B78" t="s">
        <v>38</v>
      </c>
      <c r="C78" s="20"/>
      <c r="D78" t="s">
        <v>53</v>
      </c>
      <c r="E78" s="21">
        <v>19</v>
      </c>
      <c r="F78" s="22">
        <v>16</v>
      </c>
      <c r="G78" s="17">
        <f t="shared" si="3"/>
        <v>3</v>
      </c>
      <c r="H78">
        <f t="shared" si="4"/>
        <v>3.0000006158785473</v>
      </c>
      <c r="I78">
        <f t="shared" si="5"/>
        <v>6.1587854727207514E-7</v>
      </c>
    </row>
    <row r="79" spans="1:9" ht="15" thickBot="1" x14ac:dyDescent="0.4">
      <c r="A79" s="19">
        <v>39722</v>
      </c>
      <c r="B79" t="s">
        <v>47</v>
      </c>
      <c r="C79" s="20"/>
      <c r="D79" t="s">
        <v>55</v>
      </c>
      <c r="E79" s="21">
        <v>43</v>
      </c>
      <c r="F79" s="22">
        <v>19</v>
      </c>
      <c r="G79" s="17">
        <f t="shared" si="3"/>
        <v>24</v>
      </c>
      <c r="H79">
        <f t="shared" si="4"/>
        <v>15.395207521238699</v>
      </c>
      <c r="I79">
        <f t="shared" si="5"/>
        <v>8.6047924787613006</v>
      </c>
    </row>
    <row r="80" spans="1:9" ht="15" thickBot="1" x14ac:dyDescent="0.4">
      <c r="A80" s="19">
        <v>40817</v>
      </c>
      <c r="B80" t="s">
        <v>27</v>
      </c>
      <c r="C80" s="20" t="s">
        <v>35</v>
      </c>
      <c r="D80" t="s">
        <v>44</v>
      </c>
      <c r="E80" s="21">
        <v>34</v>
      </c>
      <c r="F80" s="22">
        <v>13</v>
      </c>
      <c r="G80" s="17">
        <f t="shared" si="3"/>
        <v>21</v>
      </c>
      <c r="H80">
        <f t="shared" si="4"/>
        <v>-1.4013347312620557</v>
      </c>
      <c r="I80">
        <f t="shared" si="5"/>
        <v>22.401334731262054</v>
      </c>
    </row>
    <row r="81" spans="1:9" ht="15" thickBot="1" x14ac:dyDescent="0.4">
      <c r="A81" s="19">
        <v>41913</v>
      </c>
      <c r="B81" t="s">
        <v>55</v>
      </c>
      <c r="C81" s="20"/>
      <c r="D81" t="s">
        <v>45</v>
      </c>
      <c r="E81" s="21">
        <v>23</v>
      </c>
      <c r="F81" s="22">
        <v>17</v>
      </c>
      <c r="G81" s="17">
        <f t="shared" si="3"/>
        <v>6</v>
      </c>
      <c r="H81">
        <f t="shared" si="4"/>
        <v>2.2805384387339664</v>
      </c>
      <c r="I81">
        <f t="shared" si="5"/>
        <v>3.7194615612660336</v>
      </c>
    </row>
    <row r="82" spans="1:9" ht="15" thickBot="1" x14ac:dyDescent="0.4">
      <c r="A82" s="19">
        <v>41913</v>
      </c>
      <c r="B82" t="s">
        <v>31</v>
      </c>
      <c r="C82" s="20"/>
      <c r="D82" t="s">
        <v>48</v>
      </c>
      <c r="E82" s="21">
        <v>31</v>
      </c>
      <c r="F82" s="22">
        <v>28</v>
      </c>
      <c r="G82" s="17">
        <f t="shared" si="3"/>
        <v>3</v>
      </c>
      <c r="H82">
        <f t="shared" si="4"/>
        <v>-9.1043028650311939</v>
      </c>
      <c r="I82">
        <f t="shared" si="5"/>
        <v>12.104302865031194</v>
      </c>
    </row>
    <row r="83" spans="1:9" ht="15" thickBot="1" x14ac:dyDescent="0.4">
      <c r="A83" s="19">
        <v>41913</v>
      </c>
      <c r="B83" t="s">
        <v>52</v>
      </c>
      <c r="C83" s="20" t="s">
        <v>35</v>
      </c>
      <c r="D83" t="s">
        <v>36</v>
      </c>
      <c r="E83" s="21">
        <v>38</v>
      </c>
      <c r="F83" s="22">
        <v>14</v>
      </c>
      <c r="G83" s="17">
        <f t="shared" si="3"/>
        <v>24</v>
      </c>
      <c r="H83">
        <f t="shared" si="4"/>
        <v>0.65385046648711187</v>
      </c>
      <c r="I83">
        <f t="shared" si="5"/>
        <v>23.346149533512889</v>
      </c>
    </row>
    <row r="84" spans="1:9" ht="15" thickBot="1" x14ac:dyDescent="0.4">
      <c r="A84" s="19">
        <v>41913</v>
      </c>
      <c r="B84" t="s">
        <v>59</v>
      </c>
      <c r="C84" s="20"/>
      <c r="D84" t="s">
        <v>50</v>
      </c>
      <c r="E84" s="21">
        <v>42</v>
      </c>
      <c r="F84" s="22">
        <v>34</v>
      </c>
      <c r="G84" s="17">
        <f t="shared" si="3"/>
        <v>8</v>
      </c>
      <c r="H84">
        <f t="shared" si="4"/>
        <v>-2.9492148856230638</v>
      </c>
      <c r="I84">
        <f t="shared" si="5"/>
        <v>10.949214885623064</v>
      </c>
    </row>
    <row r="85" spans="1:9" ht="15" thickBot="1" x14ac:dyDescent="0.4">
      <c r="A85" s="19">
        <v>41913</v>
      </c>
      <c r="B85" t="s">
        <v>57</v>
      </c>
      <c r="C85" s="20" t="s">
        <v>35</v>
      </c>
      <c r="D85" t="s">
        <v>61</v>
      </c>
      <c r="E85" s="21">
        <v>27</v>
      </c>
      <c r="F85" s="22">
        <v>3</v>
      </c>
      <c r="G85" s="17">
        <f t="shared" si="3"/>
        <v>24</v>
      </c>
      <c r="H85">
        <f t="shared" si="4"/>
        <v>10.389728284785939</v>
      </c>
      <c r="I85">
        <f t="shared" si="5"/>
        <v>13.610271715214061</v>
      </c>
    </row>
    <row r="86" spans="1:9" ht="15" thickBot="1" x14ac:dyDescent="0.4">
      <c r="A86" s="19">
        <v>41913</v>
      </c>
      <c r="B86" t="s">
        <v>40</v>
      </c>
      <c r="C86" s="20"/>
      <c r="D86" t="s">
        <v>33</v>
      </c>
      <c r="E86" s="21">
        <v>27</v>
      </c>
      <c r="F86" s="22">
        <v>17</v>
      </c>
      <c r="G86" s="17">
        <f t="shared" si="3"/>
        <v>10</v>
      </c>
      <c r="H86">
        <f t="shared" si="4"/>
        <v>12.103140886363027</v>
      </c>
      <c r="I86">
        <f t="shared" si="5"/>
        <v>2.1031408863630272</v>
      </c>
    </row>
    <row r="87" spans="1:9" ht="15" thickBot="1" x14ac:dyDescent="0.4">
      <c r="A87" s="19">
        <v>41913</v>
      </c>
      <c r="B87" t="s">
        <v>28</v>
      </c>
      <c r="C87" s="20"/>
      <c r="D87" t="s">
        <v>46</v>
      </c>
      <c r="E87" s="21">
        <v>34</v>
      </c>
      <c r="F87" s="22">
        <v>29</v>
      </c>
      <c r="G87" s="17">
        <f t="shared" si="3"/>
        <v>5</v>
      </c>
      <c r="H87">
        <f t="shared" si="4"/>
        <v>3.7955262400745422</v>
      </c>
      <c r="I87">
        <f t="shared" si="5"/>
        <v>1.2044737599254578</v>
      </c>
    </row>
    <row r="88" spans="1:9" ht="15" thickBot="1" x14ac:dyDescent="0.4">
      <c r="A88" s="19">
        <v>41913</v>
      </c>
      <c r="B88" t="s">
        <v>34</v>
      </c>
      <c r="C88" s="20" t="s">
        <v>35</v>
      </c>
      <c r="D88" t="s">
        <v>49</v>
      </c>
      <c r="E88" s="21">
        <v>28</v>
      </c>
      <c r="F88" s="22">
        <v>21</v>
      </c>
      <c r="G88" s="17">
        <f t="shared" si="3"/>
        <v>7</v>
      </c>
      <c r="H88">
        <f t="shared" si="4"/>
        <v>2.1158317422773778</v>
      </c>
      <c r="I88">
        <f t="shared" si="5"/>
        <v>4.8841682577226226</v>
      </c>
    </row>
    <row r="89" spans="1:9" ht="15" thickBot="1" x14ac:dyDescent="0.4">
      <c r="A89" s="19">
        <v>41913</v>
      </c>
      <c r="B89" t="s">
        <v>38</v>
      </c>
      <c r="C89" s="20"/>
      <c r="D89" t="s">
        <v>42</v>
      </c>
      <c r="E89" s="21">
        <v>20</v>
      </c>
      <c r="F89" s="22">
        <v>13</v>
      </c>
      <c r="G89" s="17">
        <f t="shared" si="3"/>
        <v>7</v>
      </c>
      <c r="H89">
        <f t="shared" si="4"/>
        <v>11.093572064706809</v>
      </c>
      <c r="I89">
        <f t="shared" si="5"/>
        <v>4.0935720647068088</v>
      </c>
    </row>
    <row r="90" spans="1:9" ht="15" thickBot="1" x14ac:dyDescent="0.4">
      <c r="A90" s="19">
        <v>41913</v>
      </c>
      <c r="B90" t="s">
        <v>60</v>
      </c>
      <c r="C90" s="20" t="s">
        <v>35</v>
      </c>
      <c r="D90" t="s">
        <v>54</v>
      </c>
      <c r="E90" s="21">
        <v>23</v>
      </c>
      <c r="F90" s="22">
        <v>20</v>
      </c>
      <c r="G90" s="17">
        <f t="shared" si="3"/>
        <v>3</v>
      </c>
      <c r="H90">
        <f t="shared" si="4"/>
        <v>5.6931483849329165</v>
      </c>
      <c r="I90">
        <f t="shared" si="5"/>
        <v>2.6931483849329165</v>
      </c>
    </row>
    <row r="91" spans="1:9" ht="15" thickBot="1" x14ac:dyDescent="0.4">
      <c r="A91" s="19">
        <v>41913</v>
      </c>
      <c r="B91" t="s">
        <v>39</v>
      </c>
      <c r="C91" s="20" t="s">
        <v>35</v>
      </c>
      <c r="D91" t="s">
        <v>32</v>
      </c>
      <c r="E91" s="21">
        <v>21</v>
      </c>
      <c r="F91" s="22">
        <v>0</v>
      </c>
      <c r="G91" s="17">
        <f t="shared" si="3"/>
        <v>21</v>
      </c>
      <c r="H91">
        <f t="shared" si="4"/>
        <v>3.7622290859357759</v>
      </c>
      <c r="I91">
        <f t="shared" si="5"/>
        <v>17.237770914064225</v>
      </c>
    </row>
    <row r="92" spans="1:9" ht="15" thickBot="1" x14ac:dyDescent="0.4">
      <c r="A92" s="19">
        <v>41913</v>
      </c>
      <c r="B92" t="s">
        <v>53</v>
      </c>
      <c r="C92" s="20"/>
      <c r="D92" t="s">
        <v>43</v>
      </c>
      <c r="E92" s="21">
        <v>40</v>
      </c>
      <c r="F92" s="22">
        <v>7</v>
      </c>
      <c r="G92" s="17">
        <f t="shared" si="3"/>
        <v>33</v>
      </c>
      <c r="H92">
        <f t="shared" si="4"/>
        <v>11.069738748554872</v>
      </c>
      <c r="I92">
        <f t="shared" si="5"/>
        <v>21.930261251445128</v>
      </c>
    </row>
    <row r="93" spans="1:9" ht="15" thickBot="1" x14ac:dyDescent="0.4">
      <c r="A93" s="19">
        <v>41913</v>
      </c>
      <c r="B93" t="s">
        <v>37</v>
      </c>
      <c r="C93" s="20"/>
      <c r="D93" t="s">
        <v>51</v>
      </c>
      <c r="E93" s="21">
        <v>43</v>
      </c>
      <c r="F93" s="22">
        <v>40</v>
      </c>
      <c r="G93" s="17">
        <f t="shared" si="3"/>
        <v>3</v>
      </c>
      <c r="H93">
        <f t="shared" si="4"/>
        <v>3.7849890519461256</v>
      </c>
      <c r="I93">
        <f t="shared" si="5"/>
        <v>0.78498905194612556</v>
      </c>
    </row>
    <row r="94" spans="1:9" ht="15" thickBot="1" x14ac:dyDescent="0.4">
      <c r="A94" s="19">
        <v>42278</v>
      </c>
      <c r="B94" t="s">
        <v>58</v>
      </c>
      <c r="C94" s="20"/>
      <c r="D94" t="s">
        <v>41</v>
      </c>
      <c r="E94" s="21">
        <v>33</v>
      </c>
      <c r="F94" s="22">
        <v>30</v>
      </c>
      <c r="G94" s="17">
        <f t="shared" si="3"/>
        <v>3</v>
      </c>
      <c r="H94">
        <f t="shared" si="4"/>
        <v>5.8029245203496149</v>
      </c>
      <c r="I94">
        <f t="shared" si="5"/>
        <v>2.8029245203496149</v>
      </c>
    </row>
    <row r="95" spans="1:9" ht="15" thickBot="1" x14ac:dyDescent="0.4">
      <c r="A95" s="19">
        <v>43374</v>
      </c>
      <c r="B95" t="s">
        <v>54</v>
      </c>
      <c r="C95" s="20" t="s">
        <v>35</v>
      </c>
      <c r="D95" t="s">
        <v>33</v>
      </c>
      <c r="E95" s="21">
        <v>45</v>
      </c>
      <c r="F95" s="22">
        <v>10</v>
      </c>
      <c r="G95" s="17">
        <f t="shared" si="3"/>
        <v>35</v>
      </c>
      <c r="H95">
        <f t="shared" si="4"/>
        <v>4.8979975923581769</v>
      </c>
      <c r="I95">
        <f t="shared" si="5"/>
        <v>30.102002407641823</v>
      </c>
    </row>
    <row r="96" spans="1:9" ht="15" thickBot="1" x14ac:dyDescent="0.4">
      <c r="A96" s="19">
        <v>44470</v>
      </c>
      <c r="B96" t="s">
        <v>52</v>
      </c>
      <c r="C96" s="20"/>
      <c r="D96" t="s">
        <v>32</v>
      </c>
      <c r="E96" s="21">
        <v>20</v>
      </c>
      <c r="F96" s="22">
        <v>19</v>
      </c>
      <c r="G96" s="17">
        <f t="shared" si="3"/>
        <v>1</v>
      </c>
      <c r="H96">
        <f t="shared" si="4"/>
        <v>6.9496724217721493</v>
      </c>
      <c r="I96">
        <f t="shared" si="5"/>
        <v>5.9496724217721493</v>
      </c>
    </row>
    <row r="97" spans="1:9" ht="15" thickBot="1" x14ac:dyDescent="0.4">
      <c r="A97" s="19">
        <v>44470</v>
      </c>
      <c r="B97" t="s">
        <v>56</v>
      </c>
      <c r="C97" s="20" t="s">
        <v>35</v>
      </c>
      <c r="D97" t="s">
        <v>31</v>
      </c>
      <c r="E97" s="21">
        <v>32</v>
      </c>
      <c r="F97" s="22">
        <v>21</v>
      </c>
      <c r="G97" s="17">
        <f t="shared" si="3"/>
        <v>11</v>
      </c>
      <c r="H97">
        <f t="shared" si="4"/>
        <v>-9.5697895599818228E-2</v>
      </c>
      <c r="I97">
        <f t="shared" si="5"/>
        <v>11.095697895599818</v>
      </c>
    </row>
    <row r="98" spans="1:9" ht="15" thickBot="1" x14ac:dyDescent="0.4">
      <c r="A98" s="19">
        <v>44470</v>
      </c>
      <c r="B98" t="s">
        <v>45</v>
      </c>
      <c r="C98" s="20" t="s">
        <v>35</v>
      </c>
      <c r="D98" t="s">
        <v>27</v>
      </c>
      <c r="E98" s="21">
        <v>21</v>
      </c>
      <c r="F98" s="22">
        <v>17</v>
      </c>
      <c r="G98" s="17">
        <f t="shared" si="3"/>
        <v>4</v>
      </c>
      <c r="H98">
        <f t="shared" si="4"/>
        <v>-3.6729969284544817</v>
      </c>
      <c r="I98">
        <f t="shared" si="5"/>
        <v>7.6729969284544817</v>
      </c>
    </row>
    <row r="99" spans="1:9" ht="15" thickBot="1" x14ac:dyDescent="0.4">
      <c r="A99" s="19">
        <v>44470</v>
      </c>
      <c r="B99" t="s">
        <v>37</v>
      </c>
      <c r="C99" s="20" t="s">
        <v>35</v>
      </c>
      <c r="D99" t="s">
        <v>48</v>
      </c>
      <c r="E99" s="21">
        <v>38</v>
      </c>
      <c r="F99" s="22">
        <v>31</v>
      </c>
      <c r="G99" s="17">
        <f t="shared" si="3"/>
        <v>7</v>
      </c>
      <c r="H99">
        <f t="shared" si="4"/>
        <v>1.0606904292680279</v>
      </c>
      <c r="I99">
        <f t="shared" si="5"/>
        <v>5.9393095707319716</v>
      </c>
    </row>
    <row r="100" spans="1:9" ht="15" thickBot="1" x14ac:dyDescent="0.4">
      <c r="A100" s="19">
        <v>44470</v>
      </c>
      <c r="B100" t="s">
        <v>50</v>
      </c>
      <c r="C100" s="20"/>
      <c r="D100" t="s">
        <v>42</v>
      </c>
      <c r="E100" s="21">
        <v>37</v>
      </c>
      <c r="F100" s="22">
        <v>5</v>
      </c>
      <c r="G100" s="17">
        <f t="shared" si="3"/>
        <v>32</v>
      </c>
      <c r="H100">
        <f t="shared" si="4"/>
        <v>5.8938329019009412</v>
      </c>
      <c r="I100">
        <f t="shared" si="5"/>
        <v>26.106167098099057</v>
      </c>
    </row>
    <row r="101" spans="1:9" ht="15" thickBot="1" x14ac:dyDescent="0.4">
      <c r="A101" s="19">
        <v>44470</v>
      </c>
      <c r="B101" t="s">
        <v>46</v>
      </c>
      <c r="C101" s="20"/>
      <c r="D101" t="s">
        <v>36</v>
      </c>
      <c r="E101" s="21">
        <v>26</v>
      </c>
      <c r="F101" s="22">
        <v>23</v>
      </c>
      <c r="G101" s="17">
        <f t="shared" si="3"/>
        <v>3</v>
      </c>
      <c r="H101">
        <f t="shared" si="4"/>
        <v>-1.2798915472232699</v>
      </c>
      <c r="I101">
        <f t="shared" si="5"/>
        <v>4.2798915472232704</v>
      </c>
    </row>
    <row r="102" spans="1:9" ht="15" thickBot="1" x14ac:dyDescent="0.4">
      <c r="A102" s="19">
        <v>44470</v>
      </c>
      <c r="B102" t="s">
        <v>38</v>
      </c>
      <c r="C102" s="20" t="s">
        <v>35</v>
      </c>
      <c r="D102" t="s">
        <v>43</v>
      </c>
      <c r="E102" s="21">
        <v>20</v>
      </c>
      <c r="F102" s="22">
        <v>7</v>
      </c>
      <c r="G102" s="17">
        <f t="shared" si="3"/>
        <v>13</v>
      </c>
      <c r="H102">
        <f t="shared" si="4"/>
        <v>7.4683406639682239</v>
      </c>
      <c r="I102">
        <f t="shared" si="5"/>
        <v>5.5316593360317761</v>
      </c>
    </row>
    <row r="103" spans="1:9" ht="15" thickBot="1" x14ac:dyDescent="0.4">
      <c r="A103" s="19">
        <v>44470</v>
      </c>
      <c r="B103" t="s">
        <v>40</v>
      </c>
      <c r="C103" s="20" t="s">
        <v>35</v>
      </c>
      <c r="D103" t="s">
        <v>59</v>
      </c>
      <c r="E103" s="21">
        <v>37</v>
      </c>
      <c r="F103" s="22">
        <v>17</v>
      </c>
      <c r="G103" s="17">
        <f t="shared" si="3"/>
        <v>20</v>
      </c>
      <c r="H103">
        <f t="shared" si="4"/>
        <v>7.2330894139325643</v>
      </c>
      <c r="I103">
        <f t="shared" si="5"/>
        <v>12.766910586067436</v>
      </c>
    </row>
    <row r="104" spans="1:9" ht="15" thickBot="1" x14ac:dyDescent="0.4">
      <c r="A104" s="19">
        <v>44470</v>
      </c>
      <c r="B104" t="s">
        <v>47</v>
      </c>
      <c r="C104" s="20" t="s">
        <v>35</v>
      </c>
      <c r="D104" t="s">
        <v>39</v>
      </c>
      <c r="E104" s="21">
        <v>24</v>
      </c>
      <c r="F104" s="22">
        <v>23</v>
      </c>
      <c r="G104" s="17">
        <f t="shared" si="3"/>
        <v>1</v>
      </c>
      <c r="H104">
        <f t="shared" si="4"/>
        <v>3.6478314566157288</v>
      </c>
      <c r="I104">
        <f t="shared" si="5"/>
        <v>2.6478314566157288</v>
      </c>
    </row>
    <row r="105" spans="1:9" ht="15" thickBot="1" x14ac:dyDescent="0.4">
      <c r="A105" s="19">
        <v>44470</v>
      </c>
      <c r="B105" t="s">
        <v>60</v>
      </c>
      <c r="C105" s="20" t="s">
        <v>35</v>
      </c>
      <c r="D105" t="s">
        <v>41</v>
      </c>
      <c r="E105" s="21">
        <v>39</v>
      </c>
      <c r="F105" s="22">
        <v>10</v>
      </c>
      <c r="G105" s="17">
        <f t="shared" si="3"/>
        <v>29</v>
      </c>
      <c r="H105">
        <f t="shared" si="4"/>
        <v>8.6907469361293597</v>
      </c>
      <c r="I105">
        <f t="shared" si="5"/>
        <v>20.309253063870642</v>
      </c>
    </row>
    <row r="106" spans="1:9" ht="15" thickBot="1" x14ac:dyDescent="0.4">
      <c r="A106" s="19">
        <v>44470</v>
      </c>
      <c r="B106" t="s">
        <v>55</v>
      </c>
      <c r="C106" s="20"/>
      <c r="D106" t="s">
        <v>53</v>
      </c>
      <c r="E106" s="21">
        <v>20</v>
      </c>
      <c r="F106" s="22">
        <v>17</v>
      </c>
      <c r="G106" s="17">
        <f t="shared" si="3"/>
        <v>3</v>
      </c>
      <c r="H106">
        <f t="shared" si="4"/>
        <v>-1.7921739983244058</v>
      </c>
      <c r="I106">
        <f t="shared" si="5"/>
        <v>4.7921739983244063</v>
      </c>
    </row>
    <row r="107" spans="1:9" ht="15" thickBot="1" x14ac:dyDescent="0.4">
      <c r="A107" s="19">
        <v>44470</v>
      </c>
      <c r="B107" t="s">
        <v>51</v>
      </c>
      <c r="C107" s="20"/>
      <c r="D107" t="s">
        <v>49</v>
      </c>
      <c r="E107" s="21">
        <v>45</v>
      </c>
      <c r="F107" s="22">
        <v>10</v>
      </c>
      <c r="G107" s="17">
        <f t="shared" si="3"/>
        <v>35</v>
      </c>
      <c r="H107">
        <f t="shared" si="4"/>
        <v>9.5271688019670115</v>
      </c>
      <c r="I107">
        <f t="shared" si="5"/>
        <v>25.472831198032988</v>
      </c>
    </row>
    <row r="108" spans="1:9" ht="15" thickBot="1" x14ac:dyDescent="0.4">
      <c r="A108" s="19">
        <v>44835</v>
      </c>
      <c r="B108" t="s">
        <v>28</v>
      </c>
      <c r="C108" s="20"/>
      <c r="D108" t="s">
        <v>44</v>
      </c>
      <c r="E108" s="21">
        <v>23</v>
      </c>
      <c r="F108" s="22">
        <v>20</v>
      </c>
      <c r="G108" s="17">
        <f t="shared" si="3"/>
        <v>3</v>
      </c>
      <c r="H108">
        <f t="shared" si="4"/>
        <v>3.0004792383989418</v>
      </c>
      <c r="I108">
        <f t="shared" si="5"/>
        <v>4.7923839894181697E-4</v>
      </c>
    </row>
    <row r="109" spans="1:9" ht="15" thickBot="1" x14ac:dyDescent="0.4">
      <c r="A109" s="19">
        <v>45931</v>
      </c>
      <c r="B109" t="s">
        <v>38</v>
      </c>
      <c r="C109" s="20"/>
      <c r="D109" t="s">
        <v>31</v>
      </c>
      <c r="E109" s="21">
        <v>42</v>
      </c>
      <c r="F109" s="22">
        <v>23</v>
      </c>
      <c r="G109" s="17">
        <f t="shared" si="3"/>
        <v>19</v>
      </c>
      <c r="H109">
        <f t="shared" si="4"/>
        <v>11.821524477403859</v>
      </c>
      <c r="I109">
        <f t="shared" si="5"/>
        <v>7.1784755225961412</v>
      </c>
    </row>
    <row r="110" spans="1:9" ht="15" thickBot="1" x14ac:dyDescent="0.4">
      <c r="A110" s="19">
        <v>47027</v>
      </c>
      <c r="B110" t="s">
        <v>27</v>
      </c>
      <c r="C110" s="20" t="s">
        <v>35</v>
      </c>
      <c r="D110" t="s">
        <v>43</v>
      </c>
      <c r="E110" s="21">
        <v>24</v>
      </c>
      <c r="F110" s="22">
        <v>18</v>
      </c>
      <c r="G110" s="17">
        <f t="shared" si="3"/>
        <v>6</v>
      </c>
      <c r="H110">
        <f t="shared" si="4"/>
        <v>4.0686245394857856</v>
      </c>
      <c r="I110">
        <f t="shared" si="5"/>
        <v>1.9313754605142144</v>
      </c>
    </row>
    <row r="111" spans="1:9" ht="15" thickBot="1" x14ac:dyDescent="0.4">
      <c r="A111" s="19">
        <v>47027</v>
      </c>
      <c r="B111" t="s">
        <v>57</v>
      </c>
      <c r="C111" s="20" t="s">
        <v>35</v>
      </c>
      <c r="D111" t="s">
        <v>56</v>
      </c>
      <c r="E111" s="21">
        <v>28</v>
      </c>
      <c r="F111" s="22">
        <v>14</v>
      </c>
      <c r="G111" s="17">
        <f t="shared" si="3"/>
        <v>14</v>
      </c>
      <c r="H111">
        <f t="shared" si="4"/>
        <v>5.4173271097243578</v>
      </c>
      <c r="I111">
        <f t="shared" si="5"/>
        <v>8.5826728902756422</v>
      </c>
    </row>
    <row r="112" spans="1:9" ht="15" thickBot="1" x14ac:dyDescent="0.4">
      <c r="A112" s="19">
        <v>47027</v>
      </c>
      <c r="B112" t="s">
        <v>45</v>
      </c>
      <c r="C112" s="20"/>
      <c r="D112" t="s">
        <v>39</v>
      </c>
      <c r="E112" s="21">
        <v>36</v>
      </c>
      <c r="F112" s="22">
        <v>21</v>
      </c>
      <c r="G112" s="17">
        <f t="shared" si="3"/>
        <v>15</v>
      </c>
      <c r="H112">
        <f t="shared" si="4"/>
        <v>-5.2260495694033438</v>
      </c>
      <c r="I112">
        <f t="shared" si="5"/>
        <v>20.226049569403344</v>
      </c>
    </row>
    <row r="113" spans="1:9" ht="15" thickBot="1" x14ac:dyDescent="0.4">
      <c r="A113" s="19">
        <v>47027</v>
      </c>
      <c r="B113" t="s">
        <v>48</v>
      </c>
      <c r="C113" s="20"/>
      <c r="D113" t="s">
        <v>59</v>
      </c>
      <c r="E113" s="21">
        <v>24</v>
      </c>
      <c r="F113" s="22">
        <v>10</v>
      </c>
      <c r="G113" s="17">
        <f t="shared" si="3"/>
        <v>14</v>
      </c>
      <c r="H113">
        <f t="shared" si="4"/>
        <v>14.233597370009859</v>
      </c>
      <c r="I113">
        <f t="shared" si="5"/>
        <v>0.23359737000985881</v>
      </c>
    </row>
    <row r="114" spans="1:9" ht="15" thickBot="1" x14ac:dyDescent="0.4">
      <c r="A114" s="19">
        <v>47027</v>
      </c>
      <c r="B114" t="s">
        <v>55</v>
      </c>
      <c r="C114" s="20" t="s">
        <v>35</v>
      </c>
      <c r="D114" t="s">
        <v>44</v>
      </c>
      <c r="E114" s="21">
        <v>20</v>
      </c>
      <c r="F114" s="22">
        <v>13</v>
      </c>
      <c r="G114" s="17">
        <f t="shared" si="3"/>
        <v>7</v>
      </c>
      <c r="H114">
        <f t="shared" si="4"/>
        <v>-2.7937932209825709</v>
      </c>
      <c r="I114">
        <f t="shared" si="5"/>
        <v>9.7937932209825718</v>
      </c>
    </row>
    <row r="115" spans="1:9" ht="15" thickBot="1" x14ac:dyDescent="0.4">
      <c r="A115" s="19">
        <v>47027</v>
      </c>
      <c r="B115" t="s">
        <v>49</v>
      </c>
      <c r="C115" s="20"/>
      <c r="D115" t="s">
        <v>46</v>
      </c>
      <c r="E115" s="21">
        <v>37</v>
      </c>
      <c r="F115" s="22">
        <v>34</v>
      </c>
      <c r="G115" s="17">
        <f t="shared" si="3"/>
        <v>3</v>
      </c>
      <c r="H115">
        <f t="shared" si="4"/>
        <v>3.2280029922969984</v>
      </c>
      <c r="I115">
        <f t="shared" si="5"/>
        <v>0.22800299229699839</v>
      </c>
    </row>
    <row r="116" spans="1:9" ht="15" thickBot="1" x14ac:dyDescent="0.4">
      <c r="A116" s="19">
        <v>47027</v>
      </c>
      <c r="B116" t="s">
        <v>51</v>
      </c>
      <c r="C116" s="20"/>
      <c r="D116" t="s">
        <v>54</v>
      </c>
      <c r="E116" s="21">
        <v>30</v>
      </c>
      <c r="F116" s="22">
        <v>23</v>
      </c>
      <c r="G116" s="17">
        <f t="shared" si="3"/>
        <v>7</v>
      </c>
      <c r="H116">
        <f t="shared" si="4"/>
        <v>9.2808863939156474</v>
      </c>
      <c r="I116">
        <f t="shared" si="5"/>
        <v>2.2808863939156474</v>
      </c>
    </row>
    <row r="117" spans="1:9" ht="15" thickBot="1" x14ac:dyDescent="0.4">
      <c r="A117" s="19">
        <v>47027</v>
      </c>
      <c r="B117" t="s">
        <v>34</v>
      </c>
      <c r="C117" s="20"/>
      <c r="D117" t="s">
        <v>36</v>
      </c>
      <c r="E117" s="21">
        <v>33</v>
      </c>
      <c r="F117" s="22">
        <v>18</v>
      </c>
      <c r="G117" s="17">
        <f t="shared" si="3"/>
        <v>15</v>
      </c>
      <c r="H117">
        <f t="shared" si="4"/>
        <v>4.0639431873511054</v>
      </c>
      <c r="I117">
        <f t="shared" si="5"/>
        <v>10.936056812648895</v>
      </c>
    </row>
    <row r="118" spans="1:9" ht="15" thickBot="1" x14ac:dyDescent="0.4">
      <c r="A118" s="19">
        <v>47027</v>
      </c>
      <c r="B118" t="s">
        <v>50</v>
      </c>
      <c r="C118" s="20" t="s">
        <v>35</v>
      </c>
      <c r="D118" t="s">
        <v>61</v>
      </c>
      <c r="E118" s="21">
        <v>42</v>
      </c>
      <c r="F118" s="22">
        <v>28</v>
      </c>
      <c r="G118" s="17">
        <f t="shared" si="3"/>
        <v>14</v>
      </c>
      <c r="H118">
        <f t="shared" si="4"/>
        <v>5.0884856847941951</v>
      </c>
      <c r="I118">
        <f t="shared" si="5"/>
        <v>8.9115143152058049</v>
      </c>
    </row>
    <row r="119" spans="1:9" ht="15" thickBot="1" x14ac:dyDescent="0.4">
      <c r="A119" s="19">
        <v>47027</v>
      </c>
      <c r="B119" t="s">
        <v>60</v>
      </c>
      <c r="C119" s="20"/>
      <c r="D119" t="s">
        <v>58</v>
      </c>
      <c r="E119" s="21">
        <v>29</v>
      </c>
      <c r="F119" s="22">
        <v>27</v>
      </c>
      <c r="G119" s="17">
        <f t="shared" si="3"/>
        <v>2</v>
      </c>
      <c r="H119">
        <f t="shared" si="4"/>
        <v>9.4892211162449414</v>
      </c>
      <c r="I119">
        <f t="shared" si="5"/>
        <v>7.4892211162449414</v>
      </c>
    </row>
    <row r="120" spans="1:9" ht="15" thickBot="1" x14ac:dyDescent="0.4">
      <c r="A120" s="19">
        <v>47027</v>
      </c>
      <c r="B120" t="s">
        <v>33</v>
      </c>
      <c r="C120" s="20"/>
      <c r="D120" t="s">
        <v>41</v>
      </c>
      <c r="E120" s="21">
        <v>18</v>
      </c>
      <c r="F120" s="22">
        <v>15</v>
      </c>
      <c r="G120" s="17">
        <f t="shared" si="3"/>
        <v>3</v>
      </c>
      <c r="H120">
        <f t="shared" si="4"/>
        <v>-1.9003990411617333</v>
      </c>
      <c r="I120">
        <f t="shared" si="5"/>
        <v>4.9003990411617337</v>
      </c>
    </row>
    <row r="121" spans="1:9" ht="15" thickBot="1" x14ac:dyDescent="0.4">
      <c r="A121" s="19">
        <v>47027</v>
      </c>
      <c r="B121" t="s">
        <v>47</v>
      </c>
      <c r="C121" s="20" t="s">
        <v>35</v>
      </c>
      <c r="D121" t="s">
        <v>40</v>
      </c>
      <c r="E121" s="21">
        <v>30</v>
      </c>
      <c r="F121" s="22">
        <v>20</v>
      </c>
      <c r="G121" s="17">
        <f t="shared" si="3"/>
        <v>10</v>
      </c>
      <c r="H121">
        <f t="shared" si="4"/>
        <v>7.1179650745553129</v>
      </c>
      <c r="I121">
        <f t="shared" si="5"/>
        <v>2.8820349254446871</v>
      </c>
    </row>
    <row r="122" spans="1:9" ht="15" thickBot="1" x14ac:dyDescent="0.4">
      <c r="A122" s="19">
        <v>47392</v>
      </c>
      <c r="B122" t="s">
        <v>37</v>
      </c>
      <c r="C122" s="20" t="s">
        <v>35</v>
      </c>
      <c r="D122" t="s">
        <v>42</v>
      </c>
      <c r="E122" s="21">
        <v>25</v>
      </c>
      <c r="F122" s="22">
        <v>6</v>
      </c>
      <c r="G122" s="17">
        <f t="shared" si="3"/>
        <v>19</v>
      </c>
      <c r="H122">
        <f t="shared" si="4"/>
        <v>11.637507115090568</v>
      </c>
      <c r="I122">
        <f t="shared" si="5"/>
        <v>7.3624928849094324</v>
      </c>
    </row>
    <row r="123" spans="1:9" ht="15" thickBot="1" x14ac:dyDescent="0.4">
      <c r="A123" s="19">
        <v>37196</v>
      </c>
      <c r="B123" t="s">
        <v>41</v>
      </c>
      <c r="C123" s="20"/>
      <c r="D123" t="s">
        <v>61</v>
      </c>
      <c r="E123" s="21">
        <v>34</v>
      </c>
      <c r="F123" s="22">
        <v>3</v>
      </c>
      <c r="G123" s="17">
        <f t="shared" si="3"/>
        <v>31</v>
      </c>
      <c r="H123">
        <f t="shared" si="4"/>
        <v>7.9714833018559972</v>
      </c>
      <c r="I123">
        <f t="shared" si="5"/>
        <v>23.028516698144003</v>
      </c>
    </row>
    <row r="124" spans="1:9" ht="15" thickBot="1" x14ac:dyDescent="0.4">
      <c r="A124" s="19">
        <v>38292</v>
      </c>
      <c r="B124" t="s">
        <v>45</v>
      </c>
      <c r="C124" s="20"/>
      <c r="D124" t="s">
        <v>46</v>
      </c>
      <c r="E124" s="21">
        <v>42</v>
      </c>
      <c r="F124" s="22">
        <v>28</v>
      </c>
      <c r="G124" s="17">
        <f t="shared" si="3"/>
        <v>14</v>
      </c>
      <c r="H124">
        <f t="shared" si="4"/>
        <v>2.3221140424242588</v>
      </c>
      <c r="I124">
        <f t="shared" si="5"/>
        <v>11.677885957575741</v>
      </c>
    </row>
    <row r="125" spans="1:9" ht="15" thickBot="1" x14ac:dyDescent="0.4">
      <c r="A125" s="19">
        <v>38292</v>
      </c>
      <c r="B125" t="s">
        <v>40</v>
      </c>
      <c r="C125" s="20"/>
      <c r="D125" t="s">
        <v>56</v>
      </c>
      <c r="E125" s="21">
        <v>24</v>
      </c>
      <c r="F125" s="22">
        <v>9</v>
      </c>
      <c r="G125" s="17">
        <f t="shared" si="3"/>
        <v>15</v>
      </c>
      <c r="H125">
        <f t="shared" si="4"/>
        <v>8.8008915050189138</v>
      </c>
      <c r="I125">
        <f t="shared" si="5"/>
        <v>6.1991084949810862</v>
      </c>
    </row>
    <row r="126" spans="1:9" ht="15" thickBot="1" x14ac:dyDescent="0.4">
      <c r="A126" s="19">
        <v>38292</v>
      </c>
      <c r="B126" t="s">
        <v>34</v>
      </c>
      <c r="C126" s="20" t="s">
        <v>35</v>
      </c>
      <c r="D126" t="s">
        <v>39</v>
      </c>
      <c r="E126" s="21">
        <v>23</v>
      </c>
      <c r="F126" s="22">
        <v>16</v>
      </c>
      <c r="G126" s="17">
        <f t="shared" si="3"/>
        <v>7</v>
      </c>
      <c r="H126">
        <f t="shared" si="4"/>
        <v>-4.4047951107416248</v>
      </c>
      <c r="I126">
        <f t="shared" si="5"/>
        <v>11.404795110741624</v>
      </c>
    </row>
    <row r="127" spans="1:9" ht="15" thickBot="1" x14ac:dyDescent="0.4">
      <c r="A127" s="19">
        <v>38292</v>
      </c>
      <c r="B127" t="s">
        <v>28</v>
      </c>
      <c r="C127" s="20" t="s">
        <v>35</v>
      </c>
      <c r="D127" t="s">
        <v>55</v>
      </c>
      <c r="E127" s="21">
        <v>38</v>
      </c>
      <c r="F127" s="22">
        <v>14</v>
      </c>
      <c r="G127" s="17">
        <f t="shared" si="3"/>
        <v>24</v>
      </c>
      <c r="H127">
        <f t="shared" si="4"/>
        <v>-0.80712624108368258</v>
      </c>
      <c r="I127">
        <f t="shared" si="5"/>
        <v>24.807126241083683</v>
      </c>
    </row>
    <row r="128" spans="1:9" ht="15" thickBot="1" x14ac:dyDescent="0.4">
      <c r="A128" s="19">
        <v>38292</v>
      </c>
      <c r="B128" t="s">
        <v>48</v>
      </c>
      <c r="C128" s="20" t="s">
        <v>35</v>
      </c>
      <c r="D128" t="s">
        <v>42</v>
      </c>
      <c r="E128" s="21">
        <v>41</v>
      </c>
      <c r="F128" s="22">
        <v>9</v>
      </c>
      <c r="G128" s="17">
        <f t="shared" si="3"/>
        <v>32</v>
      </c>
      <c r="H128">
        <f t="shared" si="4"/>
        <v>8.3763504523341421</v>
      </c>
      <c r="I128">
        <f t="shared" si="5"/>
        <v>23.623649547665856</v>
      </c>
    </row>
    <row r="129" spans="1:9" ht="15" thickBot="1" x14ac:dyDescent="0.4">
      <c r="A129" s="19">
        <v>38292</v>
      </c>
      <c r="B129" t="s">
        <v>51</v>
      </c>
      <c r="C129" s="20" t="s">
        <v>35</v>
      </c>
      <c r="D129" t="s">
        <v>36</v>
      </c>
      <c r="E129" s="21">
        <v>37</v>
      </c>
      <c r="F129" s="22">
        <v>21</v>
      </c>
      <c r="G129" s="17">
        <f t="shared" si="3"/>
        <v>16</v>
      </c>
      <c r="H129">
        <f t="shared" si="4"/>
        <v>2.6734153130871454</v>
      </c>
      <c r="I129">
        <f t="shared" si="5"/>
        <v>13.326584686912854</v>
      </c>
    </row>
    <row r="130" spans="1:9" ht="15" thickBot="1" x14ac:dyDescent="0.4">
      <c r="A130" s="19">
        <v>38292</v>
      </c>
      <c r="B130" t="s">
        <v>31</v>
      </c>
      <c r="C130" s="20"/>
      <c r="D130" t="s">
        <v>59</v>
      </c>
      <c r="E130" s="21">
        <v>13</v>
      </c>
      <c r="F130" s="22">
        <v>6</v>
      </c>
      <c r="G130" s="17">
        <f t="shared" si="3"/>
        <v>7</v>
      </c>
      <c r="H130">
        <f t="shared" si="4"/>
        <v>2.9288282714902665</v>
      </c>
      <c r="I130">
        <f t="shared" si="5"/>
        <v>4.071171728509734</v>
      </c>
    </row>
    <row r="131" spans="1:9" ht="15" thickBot="1" x14ac:dyDescent="0.4">
      <c r="A131" s="19">
        <v>38292</v>
      </c>
      <c r="B131" t="s">
        <v>52</v>
      </c>
      <c r="C131" s="20" t="s">
        <v>35</v>
      </c>
      <c r="D131" t="s">
        <v>57</v>
      </c>
      <c r="E131" s="21">
        <v>25</v>
      </c>
      <c r="F131" s="22">
        <v>17</v>
      </c>
      <c r="G131" s="17">
        <f t="shared" ref="G131:G194" si="6">E131-F131</f>
        <v>8</v>
      </c>
      <c r="H131">
        <f t="shared" ref="H131:H194" si="7">INDEX($M$3:$M$34,MATCH(B131,$L$3:$L$34,0))-INDEX($M$3:$M$34,MATCH(D131,$L$3:$L$34,0))+IF(C131="",M$1,-M$1)</f>
        <v>-0.96118981837147777</v>
      </c>
      <c r="I131">
        <f t="shared" ref="I131:I194" si="8">ABS(G131-H131)</f>
        <v>8.9611898183714782</v>
      </c>
    </row>
    <row r="132" spans="1:9" ht="15" thickBot="1" x14ac:dyDescent="0.4">
      <c r="A132" s="19">
        <v>38292</v>
      </c>
      <c r="B132" t="s">
        <v>38</v>
      </c>
      <c r="C132" s="20" t="s">
        <v>35</v>
      </c>
      <c r="D132" t="s">
        <v>54</v>
      </c>
      <c r="E132" s="21">
        <v>19</v>
      </c>
      <c r="F132" s="22">
        <v>17</v>
      </c>
      <c r="G132" s="17">
        <f t="shared" si="6"/>
        <v>2</v>
      </c>
      <c r="H132">
        <f t="shared" si="7"/>
        <v>1.5196092280360194</v>
      </c>
      <c r="I132">
        <f t="shared" si="8"/>
        <v>0.48039077196398061</v>
      </c>
    </row>
    <row r="133" spans="1:9" ht="15" thickBot="1" x14ac:dyDescent="0.4">
      <c r="A133" s="19">
        <v>38292</v>
      </c>
      <c r="B133" t="s">
        <v>47</v>
      </c>
      <c r="C133" s="20"/>
      <c r="D133" t="s">
        <v>60</v>
      </c>
      <c r="E133" s="21">
        <v>45</v>
      </c>
      <c r="F133" s="22">
        <v>35</v>
      </c>
      <c r="G133" s="17">
        <f t="shared" si="6"/>
        <v>10</v>
      </c>
      <c r="H133">
        <f t="shared" si="7"/>
        <v>6.4294937501388496</v>
      </c>
      <c r="I133">
        <f t="shared" si="8"/>
        <v>3.5705062498611504</v>
      </c>
    </row>
    <row r="134" spans="1:9" ht="15" thickBot="1" x14ac:dyDescent="0.4">
      <c r="A134" s="19">
        <v>38292</v>
      </c>
      <c r="B134" t="s">
        <v>37</v>
      </c>
      <c r="C134" s="20"/>
      <c r="D134" t="s">
        <v>58</v>
      </c>
      <c r="E134" s="21">
        <v>31</v>
      </c>
      <c r="F134" s="22">
        <v>17</v>
      </c>
      <c r="G134" s="17">
        <f t="shared" si="6"/>
        <v>14</v>
      </c>
      <c r="H134">
        <f t="shared" si="7"/>
        <v>10.260549476708603</v>
      </c>
      <c r="I134">
        <f t="shared" si="8"/>
        <v>3.7394505232913975</v>
      </c>
    </row>
    <row r="135" spans="1:9" ht="15" thickBot="1" x14ac:dyDescent="0.4">
      <c r="A135" s="19">
        <v>38657</v>
      </c>
      <c r="B135" t="s">
        <v>32</v>
      </c>
      <c r="C135" s="20" t="s">
        <v>35</v>
      </c>
      <c r="D135" t="s">
        <v>53</v>
      </c>
      <c r="E135" s="21">
        <v>28</v>
      </c>
      <c r="F135" s="22">
        <v>14</v>
      </c>
      <c r="G135" s="17">
        <f t="shared" si="6"/>
        <v>14</v>
      </c>
      <c r="H135">
        <f t="shared" si="7"/>
        <v>-4.8093581870792033</v>
      </c>
      <c r="I135">
        <f t="shared" si="8"/>
        <v>18.809358187079205</v>
      </c>
    </row>
    <row r="136" spans="1:9" ht="15" thickBot="1" x14ac:dyDescent="0.4">
      <c r="A136" s="19">
        <v>39753</v>
      </c>
      <c r="B136" t="s">
        <v>34</v>
      </c>
      <c r="C136" s="20"/>
      <c r="D136" t="s">
        <v>45</v>
      </c>
      <c r="E136" s="21">
        <v>52</v>
      </c>
      <c r="F136" s="22">
        <v>21</v>
      </c>
      <c r="G136" s="17">
        <f t="shared" si="6"/>
        <v>31</v>
      </c>
      <c r="H136">
        <f t="shared" si="7"/>
        <v>7.4226531591269129</v>
      </c>
      <c r="I136">
        <f t="shared" si="8"/>
        <v>23.577346840873087</v>
      </c>
    </row>
    <row r="137" spans="1:9" ht="15" thickBot="1" x14ac:dyDescent="0.4">
      <c r="A137" s="19">
        <v>40848</v>
      </c>
      <c r="B137" t="s">
        <v>55</v>
      </c>
      <c r="C137" s="20" t="s">
        <v>35</v>
      </c>
      <c r="D137" t="s">
        <v>46</v>
      </c>
      <c r="E137" s="21">
        <v>16</v>
      </c>
      <c r="F137" s="22">
        <v>3</v>
      </c>
      <c r="G137" s="17">
        <f t="shared" si="6"/>
        <v>13</v>
      </c>
      <c r="H137">
        <f t="shared" si="7"/>
        <v>-1.9987462193069703</v>
      </c>
      <c r="I137">
        <f t="shared" si="8"/>
        <v>14.99874621930697</v>
      </c>
    </row>
    <row r="138" spans="1:9" ht="15" thickBot="1" x14ac:dyDescent="0.4">
      <c r="A138" s="19">
        <v>40848</v>
      </c>
      <c r="B138" t="s">
        <v>51</v>
      </c>
      <c r="C138" s="20"/>
      <c r="D138" t="s">
        <v>33</v>
      </c>
      <c r="E138" s="21">
        <v>26</v>
      </c>
      <c r="F138" s="22">
        <v>14</v>
      </c>
      <c r="G138" s="17">
        <f t="shared" si="6"/>
        <v>12</v>
      </c>
      <c r="H138">
        <f t="shared" si="7"/>
        <v>16.379350219762223</v>
      </c>
      <c r="I138">
        <f t="shared" si="8"/>
        <v>4.3793502197622232</v>
      </c>
    </row>
    <row r="139" spans="1:9" ht="15" thickBot="1" x14ac:dyDescent="0.4">
      <c r="A139" s="19">
        <v>40848</v>
      </c>
      <c r="B139" t="s">
        <v>48</v>
      </c>
      <c r="C139" s="20"/>
      <c r="D139" t="s">
        <v>56</v>
      </c>
      <c r="E139" s="21">
        <v>34</v>
      </c>
      <c r="F139" s="22">
        <v>22</v>
      </c>
      <c r="G139" s="17">
        <f t="shared" si="6"/>
        <v>12</v>
      </c>
      <c r="H139">
        <f t="shared" si="7"/>
        <v>11.400466994119411</v>
      </c>
      <c r="I139">
        <f t="shared" si="8"/>
        <v>0.59953300588058944</v>
      </c>
    </row>
    <row r="140" spans="1:9" ht="15" thickBot="1" x14ac:dyDescent="0.4">
      <c r="A140" s="19">
        <v>40848</v>
      </c>
      <c r="B140" t="s">
        <v>36</v>
      </c>
      <c r="C140" s="20"/>
      <c r="D140" t="s">
        <v>28</v>
      </c>
      <c r="E140" s="21">
        <v>28</v>
      </c>
      <c r="F140" s="22">
        <v>16</v>
      </c>
      <c r="G140" s="17">
        <f t="shared" si="6"/>
        <v>12</v>
      </c>
      <c r="H140">
        <f t="shared" si="7"/>
        <v>4.085764007613923</v>
      </c>
      <c r="I140">
        <f t="shared" si="8"/>
        <v>7.914235992386077</v>
      </c>
    </row>
    <row r="141" spans="1:9" ht="15" thickBot="1" x14ac:dyDescent="0.4">
      <c r="A141" s="19">
        <v>40848</v>
      </c>
      <c r="B141" t="s">
        <v>47</v>
      </c>
      <c r="C141" s="20" t="s">
        <v>35</v>
      </c>
      <c r="D141" t="s">
        <v>49</v>
      </c>
      <c r="E141" s="21">
        <v>51</v>
      </c>
      <c r="F141" s="22">
        <v>14</v>
      </c>
      <c r="G141" s="17">
        <f t="shared" si="6"/>
        <v>37</v>
      </c>
      <c r="H141">
        <f t="shared" si="7"/>
        <v>10.16845830963473</v>
      </c>
      <c r="I141">
        <f t="shared" si="8"/>
        <v>26.83154169036527</v>
      </c>
    </row>
    <row r="142" spans="1:9" ht="15" thickBot="1" x14ac:dyDescent="0.4">
      <c r="A142" s="19">
        <v>40848</v>
      </c>
      <c r="B142" t="s">
        <v>50</v>
      </c>
      <c r="C142" s="20"/>
      <c r="D142" t="s">
        <v>43</v>
      </c>
      <c r="E142" s="21">
        <v>29</v>
      </c>
      <c r="F142" s="22">
        <v>26</v>
      </c>
      <c r="G142" s="17">
        <f t="shared" si="6"/>
        <v>3</v>
      </c>
      <c r="H142">
        <f t="shared" si="7"/>
        <v>6.6695339681391541</v>
      </c>
      <c r="I142">
        <f t="shared" si="8"/>
        <v>3.6695339681391541</v>
      </c>
    </row>
    <row r="143" spans="1:9" ht="15" thickBot="1" x14ac:dyDescent="0.4">
      <c r="A143" s="19">
        <v>40848</v>
      </c>
      <c r="B143" t="s">
        <v>42</v>
      </c>
      <c r="C143" s="20" t="s">
        <v>35</v>
      </c>
      <c r="D143" t="s">
        <v>59</v>
      </c>
      <c r="E143" s="21">
        <v>41</v>
      </c>
      <c r="F143" s="22">
        <v>10</v>
      </c>
      <c r="G143" s="17">
        <f t="shared" si="6"/>
        <v>31</v>
      </c>
      <c r="H143">
        <f t="shared" si="7"/>
        <v>-0.74415178278947947</v>
      </c>
      <c r="I143">
        <f t="shared" si="8"/>
        <v>31.74415178278948</v>
      </c>
    </row>
    <row r="144" spans="1:9" ht="15" thickBot="1" x14ac:dyDescent="0.4">
      <c r="A144" s="19">
        <v>40848</v>
      </c>
      <c r="B144" t="s">
        <v>32</v>
      </c>
      <c r="C144" s="20"/>
      <c r="D144" t="s">
        <v>37</v>
      </c>
      <c r="E144" s="21">
        <v>34</v>
      </c>
      <c r="F144" s="22">
        <v>10</v>
      </c>
      <c r="G144" s="17">
        <f t="shared" si="6"/>
        <v>24</v>
      </c>
      <c r="H144">
        <f t="shared" si="7"/>
        <v>-6.1528276198531131</v>
      </c>
      <c r="I144">
        <f t="shared" si="8"/>
        <v>30.152827619853113</v>
      </c>
    </row>
    <row r="145" spans="1:9" ht="15" thickBot="1" x14ac:dyDescent="0.4">
      <c r="A145" s="19">
        <v>40848</v>
      </c>
      <c r="B145" t="s">
        <v>52</v>
      </c>
      <c r="C145" s="20" t="s">
        <v>35</v>
      </c>
      <c r="D145" t="s">
        <v>61</v>
      </c>
      <c r="E145" s="21">
        <v>20</v>
      </c>
      <c r="F145" s="22">
        <v>6</v>
      </c>
      <c r="G145" s="17">
        <f t="shared" si="6"/>
        <v>14</v>
      </c>
      <c r="H145">
        <f t="shared" si="7"/>
        <v>11.629004699902858</v>
      </c>
      <c r="I145">
        <f t="shared" si="8"/>
        <v>2.3709953000971424</v>
      </c>
    </row>
    <row r="146" spans="1:9" ht="15" thickBot="1" x14ac:dyDescent="0.4">
      <c r="A146" s="19">
        <v>40848</v>
      </c>
      <c r="B146" t="s">
        <v>58</v>
      </c>
      <c r="C146" s="20"/>
      <c r="D146" t="s">
        <v>31</v>
      </c>
      <c r="E146" s="21">
        <v>31</v>
      </c>
      <c r="F146" s="22">
        <v>12</v>
      </c>
      <c r="G146" s="17">
        <f t="shared" si="6"/>
        <v>19</v>
      </c>
      <c r="H146">
        <f t="shared" si="7"/>
        <v>8.7063087515442135</v>
      </c>
      <c r="I146">
        <f t="shared" si="8"/>
        <v>10.293691248455787</v>
      </c>
    </row>
    <row r="147" spans="1:9" ht="15" thickBot="1" x14ac:dyDescent="0.4">
      <c r="A147" s="19">
        <v>40848</v>
      </c>
      <c r="B147" t="s">
        <v>60</v>
      </c>
      <c r="C147" s="20"/>
      <c r="D147" t="s">
        <v>57</v>
      </c>
      <c r="E147" s="21">
        <v>36</v>
      </c>
      <c r="F147" s="22">
        <v>31</v>
      </c>
      <c r="G147" s="17">
        <f t="shared" si="6"/>
        <v>5</v>
      </c>
      <c r="H147">
        <f t="shared" si="7"/>
        <v>6.2725019531994182</v>
      </c>
      <c r="I147">
        <f t="shared" si="8"/>
        <v>1.2725019531994182</v>
      </c>
    </row>
    <row r="148" spans="1:9" ht="15" thickBot="1" x14ac:dyDescent="0.4">
      <c r="A148" s="19">
        <v>40848</v>
      </c>
      <c r="B148" t="s">
        <v>53</v>
      </c>
      <c r="C148" s="20" t="s">
        <v>35</v>
      </c>
      <c r="D148" t="s">
        <v>27</v>
      </c>
      <c r="E148" s="21">
        <v>27</v>
      </c>
      <c r="F148" s="22">
        <v>20</v>
      </c>
      <c r="G148" s="17">
        <f t="shared" si="6"/>
        <v>7</v>
      </c>
      <c r="H148">
        <f t="shared" si="7"/>
        <v>0.3997155086038906</v>
      </c>
      <c r="I148">
        <f t="shared" si="8"/>
        <v>6.6002844913961098</v>
      </c>
    </row>
    <row r="149" spans="1:9" ht="15" thickBot="1" x14ac:dyDescent="0.4">
      <c r="A149" s="19">
        <v>41214</v>
      </c>
      <c r="B149" t="s">
        <v>44</v>
      </c>
      <c r="C149" s="20" t="s">
        <v>35</v>
      </c>
      <c r="D149" t="s">
        <v>41</v>
      </c>
      <c r="E149" s="21">
        <v>27</v>
      </c>
      <c r="F149" s="22">
        <v>23</v>
      </c>
      <c r="G149" s="17">
        <f t="shared" si="6"/>
        <v>4</v>
      </c>
      <c r="H149">
        <f t="shared" si="7"/>
        <v>0.31836015252368233</v>
      </c>
      <c r="I149">
        <f t="shared" si="8"/>
        <v>3.6816398474763177</v>
      </c>
    </row>
    <row r="150" spans="1:9" ht="15" thickBot="1" x14ac:dyDescent="0.4">
      <c r="A150" s="19">
        <v>42309</v>
      </c>
      <c r="B150" t="s">
        <v>57</v>
      </c>
      <c r="C150" s="20"/>
      <c r="D150" t="s">
        <v>58</v>
      </c>
      <c r="E150" s="21">
        <v>27</v>
      </c>
      <c r="F150" s="22">
        <v>24</v>
      </c>
      <c r="G150" s="17">
        <f t="shared" si="6"/>
        <v>3</v>
      </c>
      <c r="H150">
        <f t="shared" si="7"/>
        <v>5.4171853965339203</v>
      </c>
      <c r="I150">
        <f t="shared" si="8"/>
        <v>2.4171853965339203</v>
      </c>
    </row>
    <row r="151" spans="1:9" ht="15" thickBot="1" x14ac:dyDescent="0.4">
      <c r="A151" s="19">
        <v>43405</v>
      </c>
      <c r="B151" t="s">
        <v>39</v>
      </c>
      <c r="C151" s="20"/>
      <c r="D151" t="s">
        <v>49</v>
      </c>
      <c r="E151" s="21">
        <v>24</v>
      </c>
      <c r="F151" s="22">
        <v>21</v>
      </c>
      <c r="G151" s="17">
        <f t="shared" si="6"/>
        <v>3</v>
      </c>
      <c r="H151">
        <f t="shared" si="7"/>
        <v>8.7210930865074001</v>
      </c>
      <c r="I151">
        <f t="shared" si="8"/>
        <v>5.7210930865074001</v>
      </c>
    </row>
    <row r="152" spans="1:9" ht="15" thickBot="1" x14ac:dyDescent="0.4">
      <c r="A152" s="19">
        <v>43405</v>
      </c>
      <c r="B152" t="s">
        <v>53</v>
      </c>
      <c r="C152" s="20" t="s">
        <v>35</v>
      </c>
      <c r="D152" t="s">
        <v>28</v>
      </c>
      <c r="E152" s="21">
        <v>22</v>
      </c>
      <c r="F152" s="22">
        <v>19</v>
      </c>
      <c r="G152" s="17">
        <f t="shared" si="6"/>
        <v>3</v>
      </c>
      <c r="H152">
        <f t="shared" si="7"/>
        <v>0.39883400591968998</v>
      </c>
      <c r="I152">
        <f t="shared" si="8"/>
        <v>2.60116599408031</v>
      </c>
    </row>
    <row r="153" spans="1:9" ht="15" thickBot="1" x14ac:dyDescent="0.4">
      <c r="A153" s="19">
        <v>43405</v>
      </c>
      <c r="B153" t="s">
        <v>50</v>
      </c>
      <c r="C153" s="20"/>
      <c r="D153" t="s">
        <v>32</v>
      </c>
      <c r="E153" s="21">
        <v>38</v>
      </c>
      <c r="F153" s="22">
        <v>10</v>
      </c>
      <c r="G153" s="17">
        <f t="shared" si="6"/>
        <v>28</v>
      </c>
      <c r="H153">
        <f t="shared" si="7"/>
        <v>0.40915340666348632</v>
      </c>
      <c r="I153">
        <f t="shared" si="8"/>
        <v>27.590846593336515</v>
      </c>
    </row>
    <row r="154" spans="1:9" ht="15" thickBot="1" x14ac:dyDescent="0.4">
      <c r="A154" s="19">
        <v>43405</v>
      </c>
      <c r="B154" t="s">
        <v>38</v>
      </c>
      <c r="C154" s="20" t="s">
        <v>35</v>
      </c>
      <c r="D154" t="s">
        <v>55</v>
      </c>
      <c r="E154" s="21">
        <v>23</v>
      </c>
      <c r="F154" s="22">
        <v>21</v>
      </c>
      <c r="G154" s="17">
        <f t="shared" si="6"/>
        <v>2</v>
      </c>
      <c r="H154">
        <f t="shared" si="7"/>
        <v>2.5917083807145542</v>
      </c>
      <c r="I154">
        <f t="shared" si="8"/>
        <v>0.59170838071455423</v>
      </c>
    </row>
    <row r="155" spans="1:9" ht="15" thickBot="1" x14ac:dyDescent="0.4">
      <c r="A155" s="19">
        <v>43405</v>
      </c>
      <c r="B155" t="s">
        <v>56</v>
      </c>
      <c r="C155" s="20"/>
      <c r="D155" t="s">
        <v>45</v>
      </c>
      <c r="E155" s="21">
        <v>20</v>
      </c>
      <c r="F155" s="22">
        <v>19</v>
      </c>
      <c r="G155" s="17">
        <f t="shared" si="6"/>
        <v>1</v>
      </c>
      <c r="H155">
        <f t="shared" si="7"/>
        <v>-0.4435768530899602</v>
      </c>
      <c r="I155">
        <f t="shared" si="8"/>
        <v>1.4435768530899602</v>
      </c>
    </row>
    <row r="156" spans="1:9" ht="15" thickBot="1" x14ac:dyDescent="0.4">
      <c r="A156" s="19">
        <v>43405</v>
      </c>
      <c r="B156" t="s">
        <v>44</v>
      </c>
      <c r="C156" s="20"/>
      <c r="D156" t="s">
        <v>46</v>
      </c>
      <c r="E156" s="21">
        <v>38</v>
      </c>
      <c r="F156" s="22">
        <v>35</v>
      </c>
      <c r="G156" s="17">
        <f t="shared" si="6"/>
        <v>3</v>
      </c>
      <c r="H156">
        <f t="shared" si="7"/>
        <v>2.9955132351639993</v>
      </c>
      <c r="I156">
        <f t="shared" si="8"/>
        <v>4.486764836000745E-3</v>
      </c>
    </row>
    <row r="157" spans="1:9" ht="15" thickBot="1" x14ac:dyDescent="0.4">
      <c r="A157" s="19">
        <v>43405</v>
      </c>
      <c r="B157" t="s">
        <v>34</v>
      </c>
      <c r="C157" s="20" t="s">
        <v>35</v>
      </c>
      <c r="D157" t="s">
        <v>43</v>
      </c>
      <c r="E157" s="21">
        <v>20</v>
      </c>
      <c r="F157" s="22">
        <v>16</v>
      </c>
      <c r="G157" s="17">
        <f t="shared" si="6"/>
        <v>4</v>
      </c>
      <c r="H157">
        <f t="shared" si="7"/>
        <v>7.8182807701582178</v>
      </c>
      <c r="I157">
        <f t="shared" si="8"/>
        <v>3.8182807701582178</v>
      </c>
    </row>
    <row r="158" spans="1:9" ht="15" thickBot="1" x14ac:dyDescent="0.4">
      <c r="A158" s="19">
        <v>43405</v>
      </c>
      <c r="B158" t="s">
        <v>54</v>
      </c>
      <c r="C158" s="20" t="s">
        <v>35</v>
      </c>
      <c r="D158" t="s">
        <v>52</v>
      </c>
      <c r="E158" s="21">
        <v>23</v>
      </c>
      <c r="F158" s="22">
        <v>22</v>
      </c>
      <c r="G158" s="17">
        <f t="shared" si="6"/>
        <v>1</v>
      </c>
      <c r="H158">
        <f t="shared" si="7"/>
        <v>-7.2613215473156139</v>
      </c>
      <c r="I158">
        <f t="shared" si="8"/>
        <v>8.2613215473156139</v>
      </c>
    </row>
    <row r="159" spans="1:9" ht="15" thickBot="1" x14ac:dyDescent="0.4">
      <c r="A159" s="19">
        <v>43405</v>
      </c>
      <c r="B159" t="s">
        <v>61</v>
      </c>
      <c r="C159" s="20" t="s">
        <v>35</v>
      </c>
      <c r="D159" t="s">
        <v>33</v>
      </c>
      <c r="E159" s="21">
        <v>23</v>
      </c>
      <c r="F159" s="22">
        <v>21</v>
      </c>
      <c r="G159" s="17">
        <f t="shared" si="6"/>
        <v>2</v>
      </c>
      <c r="H159">
        <f t="shared" si="7"/>
        <v>-3.870618027205865</v>
      </c>
      <c r="I159">
        <f t="shared" si="8"/>
        <v>5.8706180272058646</v>
      </c>
    </row>
    <row r="160" spans="1:9" ht="15" thickBot="1" x14ac:dyDescent="0.4">
      <c r="A160" s="19">
        <v>43405</v>
      </c>
      <c r="B160" t="s">
        <v>47</v>
      </c>
      <c r="C160" s="20"/>
      <c r="D160" t="s">
        <v>27</v>
      </c>
      <c r="E160" s="21">
        <v>48</v>
      </c>
      <c r="F160" s="22">
        <v>7</v>
      </c>
      <c r="G160" s="17">
        <f t="shared" si="6"/>
        <v>41</v>
      </c>
      <c r="H160">
        <f t="shared" si="7"/>
        <v>14.002749031518185</v>
      </c>
      <c r="I160">
        <f t="shared" si="8"/>
        <v>26.997250968481815</v>
      </c>
    </row>
    <row r="161" spans="1:9" ht="15" thickBot="1" x14ac:dyDescent="0.4">
      <c r="A161" s="19">
        <v>43405</v>
      </c>
      <c r="B161" t="s">
        <v>48</v>
      </c>
      <c r="C161" s="20"/>
      <c r="D161" t="s">
        <v>40</v>
      </c>
      <c r="E161" s="21">
        <v>25</v>
      </c>
      <c r="F161" s="22">
        <v>20</v>
      </c>
      <c r="G161" s="17">
        <f t="shared" si="6"/>
        <v>5</v>
      </c>
      <c r="H161">
        <f t="shared" si="7"/>
        <v>4.8000417225888947</v>
      </c>
      <c r="I161">
        <f t="shared" si="8"/>
        <v>0.19995827741110528</v>
      </c>
    </row>
    <row r="162" spans="1:9" ht="15" thickBot="1" x14ac:dyDescent="0.4">
      <c r="A162" s="19">
        <v>43770</v>
      </c>
      <c r="B162" t="s">
        <v>60</v>
      </c>
      <c r="C162" s="20"/>
      <c r="D162" t="s">
        <v>51</v>
      </c>
      <c r="E162" s="21">
        <v>54</v>
      </c>
      <c r="F162" s="22">
        <v>51</v>
      </c>
      <c r="G162" s="17">
        <f t="shared" si="6"/>
        <v>3</v>
      </c>
      <c r="H162">
        <f t="shared" si="7"/>
        <v>3.0136606914824644</v>
      </c>
      <c r="I162">
        <f t="shared" si="8"/>
        <v>1.3660691482464404E-2</v>
      </c>
    </row>
    <row r="163" spans="1:9" ht="15" thickBot="1" x14ac:dyDescent="0.4">
      <c r="A163" s="19">
        <v>44866</v>
      </c>
      <c r="B163" t="s">
        <v>48</v>
      </c>
      <c r="C163" s="20" t="s">
        <v>35</v>
      </c>
      <c r="D163" t="s">
        <v>56</v>
      </c>
      <c r="E163" s="21">
        <v>23</v>
      </c>
      <c r="F163" s="22">
        <v>16</v>
      </c>
      <c r="G163" s="17">
        <f t="shared" si="6"/>
        <v>7</v>
      </c>
      <c r="H163">
        <f t="shared" si="7"/>
        <v>6.9995345271426128</v>
      </c>
      <c r="I163">
        <f t="shared" si="8"/>
        <v>4.6547285738718358E-4</v>
      </c>
    </row>
    <row r="164" spans="1:9" ht="15" thickBot="1" x14ac:dyDescent="0.4">
      <c r="A164" s="19">
        <v>44866</v>
      </c>
      <c r="B164" t="s">
        <v>53</v>
      </c>
      <c r="C164" s="20"/>
      <c r="D164" t="s">
        <v>55</v>
      </c>
      <c r="E164" s="21">
        <v>31</v>
      </c>
      <c r="F164" s="22">
        <v>23</v>
      </c>
      <c r="G164" s="17">
        <f t="shared" si="6"/>
        <v>8</v>
      </c>
      <c r="H164">
        <f t="shared" si="7"/>
        <v>6.1931064653012022</v>
      </c>
      <c r="I164">
        <f t="shared" si="8"/>
        <v>1.8068935346987978</v>
      </c>
    </row>
    <row r="165" spans="1:9" ht="15" thickBot="1" x14ac:dyDescent="0.4">
      <c r="A165" s="19">
        <v>44866</v>
      </c>
      <c r="B165" t="s">
        <v>47</v>
      </c>
      <c r="C165" s="20"/>
      <c r="D165" t="s">
        <v>28</v>
      </c>
      <c r="E165" s="21">
        <v>31</v>
      </c>
      <c r="F165" s="22">
        <v>17</v>
      </c>
      <c r="G165" s="17">
        <f t="shared" si="6"/>
        <v>14</v>
      </c>
      <c r="H165">
        <f t="shared" si="7"/>
        <v>14.001867528833984</v>
      </c>
      <c r="I165">
        <f t="shared" si="8"/>
        <v>1.8675288339835561E-3</v>
      </c>
    </row>
    <row r="166" spans="1:9" ht="15" thickBot="1" x14ac:dyDescent="0.4">
      <c r="A166" s="19">
        <v>45962</v>
      </c>
      <c r="B166" t="s">
        <v>37</v>
      </c>
      <c r="C166" s="20" t="s">
        <v>35</v>
      </c>
      <c r="D166" t="s">
        <v>59</v>
      </c>
      <c r="E166" s="21">
        <v>27</v>
      </c>
      <c r="F166" s="22">
        <v>13</v>
      </c>
      <c r="G166" s="17">
        <f t="shared" si="6"/>
        <v>14</v>
      </c>
      <c r="H166">
        <f t="shared" si="7"/>
        <v>13.093821565789487</v>
      </c>
      <c r="I166">
        <f t="shared" si="8"/>
        <v>0.90617843421051347</v>
      </c>
    </row>
    <row r="167" spans="1:9" ht="15" thickBot="1" x14ac:dyDescent="0.4">
      <c r="A167" s="19">
        <v>45962</v>
      </c>
      <c r="B167" t="s">
        <v>36</v>
      </c>
      <c r="C167" s="20" t="s">
        <v>35</v>
      </c>
      <c r="D167" t="s">
        <v>49</v>
      </c>
      <c r="E167" s="21">
        <v>35</v>
      </c>
      <c r="F167" s="22">
        <v>20</v>
      </c>
      <c r="G167" s="17">
        <f t="shared" si="6"/>
        <v>15</v>
      </c>
      <c r="H167">
        <f t="shared" si="7"/>
        <v>0.25235478841467041</v>
      </c>
      <c r="I167">
        <f t="shared" si="8"/>
        <v>14.747645211585329</v>
      </c>
    </row>
    <row r="168" spans="1:9" ht="15" thickBot="1" x14ac:dyDescent="0.4">
      <c r="A168" s="19">
        <v>45962</v>
      </c>
      <c r="B168" t="s">
        <v>42</v>
      </c>
      <c r="C168" s="20"/>
      <c r="D168" t="s">
        <v>43</v>
      </c>
      <c r="E168" s="21">
        <v>24</v>
      </c>
      <c r="F168" s="22">
        <v>21</v>
      </c>
      <c r="G168" s="17">
        <f t="shared" si="6"/>
        <v>3</v>
      </c>
      <c r="H168">
        <f t="shared" si="7"/>
        <v>2.9761672997266113</v>
      </c>
      <c r="I168">
        <f t="shared" si="8"/>
        <v>2.3832700273388685E-2</v>
      </c>
    </row>
    <row r="169" spans="1:9" ht="15" thickBot="1" x14ac:dyDescent="0.4">
      <c r="A169" s="19">
        <v>45962</v>
      </c>
      <c r="B169" t="s">
        <v>27</v>
      </c>
      <c r="C169" s="20"/>
      <c r="D169" t="s">
        <v>44</v>
      </c>
      <c r="E169" s="21">
        <v>25</v>
      </c>
      <c r="F169" s="22">
        <v>22</v>
      </c>
      <c r="G169" s="17">
        <f t="shared" si="6"/>
        <v>3</v>
      </c>
      <c r="H169">
        <f t="shared" si="7"/>
        <v>2.9995977357147412</v>
      </c>
      <c r="I169">
        <f t="shared" si="8"/>
        <v>4.0226428525880209E-4</v>
      </c>
    </row>
    <row r="170" spans="1:9" ht="15" thickBot="1" x14ac:dyDescent="0.4">
      <c r="A170" s="19">
        <v>45962</v>
      </c>
      <c r="B170" t="s">
        <v>57</v>
      </c>
      <c r="C170" s="20" t="s">
        <v>35</v>
      </c>
      <c r="D170" t="s">
        <v>45</v>
      </c>
      <c r="E170" s="21">
        <v>30</v>
      </c>
      <c r="F170" s="22">
        <v>27</v>
      </c>
      <c r="G170" s="17">
        <f t="shared" si="6"/>
        <v>3</v>
      </c>
      <c r="H170">
        <f t="shared" si="7"/>
        <v>2.7732840231459996</v>
      </c>
      <c r="I170">
        <f t="shared" si="8"/>
        <v>0.22671597685400036</v>
      </c>
    </row>
    <row r="171" spans="1:9" ht="15" thickBot="1" x14ac:dyDescent="0.4">
      <c r="A171" s="19">
        <v>45962</v>
      </c>
      <c r="B171" t="s">
        <v>39</v>
      </c>
      <c r="C171" s="20"/>
      <c r="D171" t="s">
        <v>61</v>
      </c>
      <c r="E171" s="21">
        <v>34</v>
      </c>
      <c r="F171" s="22">
        <v>17</v>
      </c>
      <c r="G171" s="17">
        <f t="shared" si="6"/>
        <v>17</v>
      </c>
      <c r="H171">
        <f t="shared" si="7"/>
        <v>17.243426298020079</v>
      </c>
      <c r="I171">
        <f t="shared" si="8"/>
        <v>0.2434262980200792</v>
      </c>
    </row>
    <row r="172" spans="1:9" ht="15" thickBot="1" x14ac:dyDescent="0.4">
      <c r="A172" s="19">
        <v>45962</v>
      </c>
      <c r="B172" t="s">
        <v>46</v>
      </c>
      <c r="C172" s="20"/>
      <c r="D172" t="s">
        <v>41</v>
      </c>
      <c r="E172" s="21">
        <v>27</v>
      </c>
      <c r="F172" s="22">
        <v>9</v>
      </c>
      <c r="G172" s="17">
        <f t="shared" si="6"/>
        <v>18</v>
      </c>
      <c r="H172">
        <f t="shared" si="7"/>
        <v>3.9242456178248784</v>
      </c>
      <c r="I172">
        <f t="shared" si="8"/>
        <v>14.075754382175122</v>
      </c>
    </row>
    <row r="173" spans="1:9" ht="15" thickBot="1" x14ac:dyDescent="0.4">
      <c r="A173" s="19">
        <v>45962</v>
      </c>
      <c r="B173" t="s">
        <v>52</v>
      </c>
      <c r="C173" s="20"/>
      <c r="D173" t="s">
        <v>33</v>
      </c>
      <c r="E173" s="21">
        <v>45</v>
      </c>
      <c r="F173" s="22">
        <v>10</v>
      </c>
      <c r="G173" s="17">
        <f t="shared" si="6"/>
        <v>35</v>
      </c>
      <c r="H173">
        <f t="shared" si="7"/>
        <v>14.35978537316219</v>
      </c>
      <c r="I173">
        <f t="shared" si="8"/>
        <v>20.64021462683781</v>
      </c>
    </row>
    <row r="174" spans="1:9" ht="15" thickBot="1" x14ac:dyDescent="0.4">
      <c r="A174" s="19">
        <v>45962</v>
      </c>
      <c r="B174" t="s">
        <v>54</v>
      </c>
      <c r="C174" s="20"/>
      <c r="D174" t="s">
        <v>34</v>
      </c>
      <c r="E174" s="21">
        <v>24</v>
      </c>
      <c r="F174" s="22">
        <v>17</v>
      </c>
      <c r="G174" s="17">
        <f t="shared" si="6"/>
        <v>7</v>
      </c>
      <c r="H174">
        <f t="shared" si="7"/>
        <v>-1.8695493342260137</v>
      </c>
      <c r="I174">
        <f t="shared" si="8"/>
        <v>8.8695493342260132</v>
      </c>
    </row>
    <row r="175" spans="1:9" ht="15" thickBot="1" x14ac:dyDescent="0.4">
      <c r="A175" s="19">
        <v>45962</v>
      </c>
      <c r="B175" t="s">
        <v>50</v>
      </c>
      <c r="C175" s="20"/>
      <c r="D175" t="s">
        <v>31</v>
      </c>
      <c r="E175" s="21">
        <v>27</v>
      </c>
      <c r="F175" s="22">
        <v>24</v>
      </c>
      <c r="G175" s="17">
        <f t="shared" si="6"/>
        <v>3</v>
      </c>
      <c r="H175">
        <f t="shared" si="7"/>
        <v>6.621785314597993</v>
      </c>
      <c r="I175">
        <f t="shared" si="8"/>
        <v>3.621785314597993</v>
      </c>
    </row>
    <row r="176" spans="1:9" ht="15" thickBot="1" x14ac:dyDescent="0.4">
      <c r="A176" s="19">
        <v>45962</v>
      </c>
      <c r="B176" t="s">
        <v>40</v>
      </c>
      <c r="C176" s="20"/>
      <c r="D176" t="s">
        <v>58</v>
      </c>
      <c r="E176" s="21">
        <v>24</v>
      </c>
      <c r="F176" s="22">
        <v>17</v>
      </c>
      <c r="G176" s="17">
        <f t="shared" si="6"/>
        <v>7</v>
      </c>
      <c r="H176">
        <f t="shared" si="7"/>
        <v>4.3998173248516794</v>
      </c>
      <c r="I176">
        <f t="shared" si="8"/>
        <v>2.6001826751483206</v>
      </c>
    </row>
    <row r="177" spans="1:9" ht="15" thickBot="1" x14ac:dyDescent="0.4">
      <c r="A177" s="19">
        <v>46327</v>
      </c>
      <c r="B177" t="s">
        <v>38</v>
      </c>
      <c r="C177" s="20"/>
      <c r="D177" t="s">
        <v>32</v>
      </c>
      <c r="E177" s="21">
        <v>34</v>
      </c>
      <c r="F177" s="22">
        <v>17</v>
      </c>
      <c r="G177" s="17">
        <f t="shared" si="6"/>
        <v>17</v>
      </c>
      <c r="H177">
        <f t="shared" si="7"/>
        <v>5.6088925694693526</v>
      </c>
      <c r="I177">
        <f t="shared" si="8"/>
        <v>11.391107430530647</v>
      </c>
    </row>
    <row r="178" spans="1:9" ht="15" thickBot="1" x14ac:dyDescent="0.4">
      <c r="A178" s="19">
        <v>37591</v>
      </c>
      <c r="B178" t="s">
        <v>44</v>
      </c>
      <c r="C178" s="20"/>
      <c r="D178" t="s">
        <v>48</v>
      </c>
      <c r="E178" s="21">
        <v>30</v>
      </c>
      <c r="F178" s="22">
        <v>27</v>
      </c>
      <c r="G178" s="17">
        <f t="shared" si="6"/>
        <v>3</v>
      </c>
      <c r="H178">
        <f t="shared" si="7"/>
        <v>-3.6820922478245142</v>
      </c>
      <c r="I178">
        <f t="shared" si="8"/>
        <v>6.6820922478245137</v>
      </c>
    </row>
    <row r="179" spans="1:9" ht="15" thickBot="1" x14ac:dyDescent="0.4">
      <c r="A179" s="19">
        <v>37591</v>
      </c>
      <c r="B179" t="s">
        <v>33</v>
      </c>
      <c r="C179" s="20" t="s">
        <v>35</v>
      </c>
      <c r="D179" t="s">
        <v>58</v>
      </c>
      <c r="E179" s="21">
        <v>20</v>
      </c>
      <c r="F179" s="22">
        <v>17</v>
      </c>
      <c r="G179" s="17">
        <f t="shared" si="6"/>
        <v>3</v>
      </c>
      <c r="H179">
        <f t="shared" si="7"/>
        <v>-9.9037897949997458</v>
      </c>
      <c r="I179">
        <f t="shared" si="8"/>
        <v>12.903789794999746</v>
      </c>
    </row>
    <row r="180" spans="1:9" ht="15" thickBot="1" x14ac:dyDescent="0.4">
      <c r="A180" s="19">
        <v>37591</v>
      </c>
      <c r="B180" t="s">
        <v>39</v>
      </c>
      <c r="C180" s="20" t="s">
        <v>35</v>
      </c>
      <c r="D180" t="s">
        <v>28</v>
      </c>
      <c r="E180" s="21">
        <v>26</v>
      </c>
      <c r="F180" s="22">
        <v>16</v>
      </c>
      <c r="G180" s="17">
        <f t="shared" si="6"/>
        <v>10</v>
      </c>
      <c r="H180">
        <f t="shared" si="7"/>
        <v>3.752637371753059</v>
      </c>
      <c r="I180">
        <f t="shared" si="8"/>
        <v>6.2473626282469414</v>
      </c>
    </row>
    <row r="181" spans="1:9" ht="15" thickBot="1" x14ac:dyDescent="0.4">
      <c r="A181" s="19">
        <v>37591</v>
      </c>
      <c r="B181" t="s">
        <v>54</v>
      </c>
      <c r="C181" s="20" t="s">
        <v>35</v>
      </c>
      <c r="D181" t="s">
        <v>49</v>
      </c>
      <c r="E181" s="21">
        <v>24</v>
      </c>
      <c r="F181" s="22">
        <v>10</v>
      </c>
      <c r="G181" s="17">
        <f t="shared" si="6"/>
        <v>14</v>
      </c>
      <c r="H181">
        <f t="shared" si="7"/>
        <v>-1.9541838254370347</v>
      </c>
      <c r="I181">
        <f t="shared" si="8"/>
        <v>15.954183825437035</v>
      </c>
    </row>
    <row r="182" spans="1:9" ht="15" thickBot="1" x14ac:dyDescent="0.4">
      <c r="A182" s="19">
        <v>37591</v>
      </c>
      <c r="B182" t="s">
        <v>31</v>
      </c>
      <c r="C182" s="20"/>
      <c r="D182" t="s">
        <v>42</v>
      </c>
      <c r="E182" s="21">
        <v>21</v>
      </c>
      <c r="F182" s="22">
        <v>17</v>
      </c>
      <c r="G182" s="17">
        <f t="shared" si="6"/>
        <v>4</v>
      </c>
      <c r="H182">
        <f t="shared" si="7"/>
        <v>1.4725138207913475</v>
      </c>
      <c r="I182">
        <f t="shared" si="8"/>
        <v>2.5274861792086525</v>
      </c>
    </row>
    <row r="183" spans="1:9" ht="15" thickBot="1" x14ac:dyDescent="0.4">
      <c r="A183" s="19">
        <v>37591</v>
      </c>
      <c r="B183" t="s">
        <v>38</v>
      </c>
      <c r="C183" s="20"/>
      <c r="D183" t="s">
        <v>36</v>
      </c>
      <c r="E183" s="21">
        <v>29</v>
      </c>
      <c r="F183" s="22">
        <v>13</v>
      </c>
      <c r="G183" s="17">
        <f t="shared" si="6"/>
        <v>16</v>
      </c>
      <c r="H183">
        <f t="shared" si="7"/>
        <v>3.7140030811611116</v>
      </c>
      <c r="I183">
        <f t="shared" si="8"/>
        <v>12.285996918838888</v>
      </c>
    </row>
    <row r="184" spans="1:9" ht="15" thickBot="1" x14ac:dyDescent="0.4">
      <c r="A184" s="19">
        <v>37591</v>
      </c>
      <c r="B184" t="s">
        <v>60</v>
      </c>
      <c r="C184" s="20" t="s">
        <v>35</v>
      </c>
      <c r="D184" t="s">
        <v>56</v>
      </c>
      <c r="E184" s="21">
        <v>30</v>
      </c>
      <c r="F184" s="22">
        <v>16</v>
      </c>
      <c r="G184" s="17">
        <f t="shared" si="6"/>
        <v>14</v>
      </c>
      <c r="H184">
        <f t="shared" si="7"/>
        <v>9.4893628294353789</v>
      </c>
      <c r="I184">
        <f t="shared" si="8"/>
        <v>4.5106371705646211</v>
      </c>
    </row>
    <row r="185" spans="1:9" ht="15" thickBot="1" x14ac:dyDescent="0.4">
      <c r="A185" s="19">
        <v>37591</v>
      </c>
      <c r="B185" t="s">
        <v>46</v>
      </c>
      <c r="C185" s="20"/>
      <c r="D185" t="s">
        <v>45</v>
      </c>
      <c r="E185" s="21">
        <v>24</v>
      </c>
      <c r="F185" s="22">
        <v>17</v>
      </c>
      <c r="G185" s="17">
        <f t="shared" si="6"/>
        <v>7</v>
      </c>
      <c r="H185">
        <f t="shared" si="7"/>
        <v>2.0788184245525381</v>
      </c>
      <c r="I185">
        <f t="shared" si="8"/>
        <v>4.9211815754474619</v>
      </c>
    </row>
    <row r="186" spans="1:9" ht="15" thickBot="1" x14ac:dyDescent="0.4">
      <c r="A186" s="19">
        <v>37591</v>
      </c>
      <c r="B186" t="s">
        <v>43</v>
      </c>
      <c r="C186" s="20"/>
      <c r="D186" t="s">
        <v>50</v>
      </c>
      <c r="E186" s="21">
        <v>6</v>
      </c>
      <c r="F186" s="22">
        <v>0</v>
      </c>
      <c r="G186" s="17">
        <f t="shared" si="6"/>
        <v>6</v>
      </c>
      <c r="H186">
        <f t="shared" si="7"/>
        <v>-2.2686015011623577</v>
      </c>
      <c r="I186">
        <f t="shared" si="8"/>
        <v>8.2686015011623581</v>
      </c>
    </row>
    <row r="187" spans="1:9" ht="15" thickBot="1" x14ac:dyDescent="0.4">
      <c r="A187" s="19">
        <v>37591</v>
      </c>
      <c r="B187" t="s">
        <v>51</v>
      </c>
      <c r="C187" s="20" t="s">
        <v>35</v>
      </c>
      <c r="D187" t="s">
        <v>61</v>
      </c>
      <c r="E187" s="21">
        <v>40</v>
      </c>
      <c r="F187" s="22">
        <v>33</v>
      </c>
      <c r="G187" s="17">
        <f t="shared" si="6"/>
        <v>7</v>
      </c>
      <c r="H187">
        <f t="shared" si="7"/>
        <v>13.648569546502891</v>
      </c>
      <c r="I187">
        <f t="shared" si="8"/>
        <v>6.6485695465028911</v>
      </c>
    </row>
    <row r="188" spans="1:9" ht="15" thickBot="1" x14ac:dyDescent="0.4">
      <c r="A188" s="19">
        <v>37591</v>
      </c>
      <c r="B188" t="s">
        <v>32</v>
      </c>
      <c r="C188" s="20"/>
      <c r="D188" t="s">
        <v>59</v>
      </c>
      <c r="E188" s="21">
        <v>26</v>
      </c>
      <c r="F188" s="22">
        <v>22</v>
      </c>
      <c r="G188" s="17">
        <f t="shared" si="6"/>
        <v>4</v>
      </c>
      <c r="H188">
        <f t="shared" si="7"/>
        <v>9.1414601794247723</v>
      </c>
      <c r="I188">
        <f t="shared" si="8"/>
        <v>5.1414601794247723</v>
      </c>
    </row>
    <row r="189" spans="1:9" ht="15" thickBot="1" x14ac:dyDescent="0.4">
      <c r="A189" s="19">
        <v>37591</v>
      </c>
      <c r="B189" t="s">
        <v>37</v>
      </c>
      <c r="C189" s="20"/>
      <c r="D189" t="s">
        <v>40</v>
      </c>
      <c r="E189" s="21">
        <v>24</v>
      </c>
      <c r="F189" s="22">
        <v>10</v>
      </c>
      <c r="G189" s="17">
        <f t="shared" si="6"/>
        <v>14</v>
      </c>
      <c r="H189">
        <f t="shared" si="7"/>
        <v>8.0611983853453211</v>
      </c>
      <c r="I189">
        <f t="shared" si="8"/>
        <v>5.9388016146546789</v>
      </c>
    </row>
    <row r="190" spans="1:9" ht="15" thickBot="1" x14ac:dyDescent="0.4">
      <c r="A190" s="19">
        <v>37591</v>
      </c>
      <c r="B190" t="s">
        <v>57</v>
      </c>
      <c r="C190" s="20"/>
      <c r="D190" t="s">
        <v>41</v>
      </c>
      <c r="E190" s="21">
        <v>43</v>
      </c>
      <c r="F190" s="22">
        <v>16</v>
      </c>
      <c r="G190" s="17">
        <f t="shared" si="6"/>
        <v>27</v>
      </c>
      <c r="H190">
        <f t="shared" si="7"/>
        <v>9.0196436833951363</v>
      </c>
      <c r="I190">
        <f t="shared" si="8"/>
        <v>17.980356316604862</v>
      </c>
    </row>
    <row r="191" spans="1:9" ht="15" thickBot="1" x14ac:dyDescent="0.4">
      <c r="A191" s="19">
        <v>37591</v>
      </c>
      <c r="B191" t="s">
        <v>52</v>
      </c>
      <c r="C191" s="20" t="s">
        <v>35</v>
      </c>
      <c r="D191" t="s">
        <v>34</v>
      </c>
      <c r="E191" s="21">
        <v>33</v>
      </c>
      <c r="F191" s="22">
        <v>30</v>
      </c>
      <c r="G191" s="17">
        <f t="shared" si="6"/>
        <v>3</v>
      </c>
      <c r="H191">
        <f t="shared" si="7"/>
        <v>-1.2096264873755951</v>
      </c>
      <c r="I191">
        <f t="shared" si="8"/>
        <v>4.2096264873755951</v>
      </c>
    </row>
    <row r="192" spans="1:9" ht="15" thickBot="1" x14ac:dyDescent="0.4">
      <c r="A192" s="19">
        <v>37956</v>
      </c>
      <c r="B192" t="s">
        <v>27</v>
      </c>
      <c r="C192" s="20"/>
      <c r="D192" t="s">
        <v>55</v>
      </c>
      <c r="E192" s="21">
        <v>28</v>
      </c>
      <c r="F192" s="22">
        <v>13</v>
      </c>
      <c r="G192" s="17">
        <f t="shared" si="6"/>
        <v>15</v>
      </c>
      <c r="H192">
        <f t="shared" si="7"/>
        <v>3.5929247232089137</v>
      </c>
      <c r="I192">
        <f t="shared" si="8"/>
        <v>11.407075276791087</v>
      </c>
    </row>
    <row r="193" spans="1:9" ht="15" thickBot="1" x14ac:dyDescent="0.4">
      <c r="A193" s="19">
        <v>39052</v>
      </c>
      <c r="B193" t="s">
        <v>32</v>
      </c>
      <c r="C193" s="20"/>
      <c r="D193" t="s">
        <v>43</v>
      </c>
      <c r="E193" s="21">
        <v>30</v>
      </c>
      <c r="F193" s="22">
        <v>9</v>
      </c>
      <c r="G193" s="17">
        <f t="shared" si="6"/>
        <v>21</v>
      </c>
      <c r="H193">
        <f t="shared" si="7"/>
        <v>8.4608467949640662</v>
      </c>
      <c r="I193">
        <f t="shared" si="8"/>
        <v>12.539153205035934</v>
      </c>
    </row>
    <row r="194" spans="1:9" ht="15" thickBot="1" x14ac:dyDescent="0.4">
      <c r="A194" s="19">
        <v>40148</v>
      </c>
      <c r="B194" t="s">
        <v>50</v>
      </c>
      <c r="C194" s="20" t="s">
        <v>35</v>
      </c>
      <c r="D194" t="s">
        <v>38</v>
      </c>
      <c r="E194" s="21">
        <v>24</v>
      </c>
      <c r="F194" s="22">
        <v>21</v>
      </c>
      <c r="G194" s="17">
        <f t="shared" si="6"/>
        <v>3</v>
      </c>
      <c r="H194">
        <f t="shared" si="7"/>
        <v>-7.4002053962942647</v>
      </c>
      <c r="I194">
        <f t="shared" si="8"/>
        <v>10.400205396294265</v>
      </c>
    </row>
    <row r="195" spans="1:9" ht="15" thickBot="1" x14ac:dyDescent="0.4">
      <c r="A195" s="19">
        <v>40148</v>
      </c>
      <c r="B195" t="s">
        <v>36</v>
      </c>
      <c r="C195" s="20"/>
      <c r="D195" t="s">
        <v>45</v>
      </c>
      <c r="E195" s="21">
        <v>26</v>
      </c>
      <c r="F195" s="22">
        <v>20</v>
      </c>
      <c r="G195" s="17">
        <f t="shared" ref="G195:G256" si="9">E195-F195</f>
        <v>6</v>
      </c>
      <c r="H195">
        <f t="shared" ref="H195:H256" si="10">INDEX($M$3:$M$34,MATCH(B195,$L$3:$L$34,0))-INDEX($M$3:$M$34,MATCH(D195,$L$3:$L$34,0))+IF(C195="",M$1,-M$1)</f>
        <v>5.5591762052642064</v>
      </c>
      <c r="I195">
        <f t="shared" ref="I195:I256" si="11">ABS(G195-H195)</f>
        <v>0.44082379473579358</v>
      </c>
    </row>
    <row r="196" spans="1:9" ht="15" thickBot="1" x14ac:dyDescent="0.4">
      <c r="A196" s="19">
        <v>40148</v>
      </c>
      <c r="B196" t="s">
        <v>47</v>
      </c>
      <c r="C196" s="20" t="s">
        <v>35</v>
      </c>
      <c r="D196" t="s">
        <v>46</v>
      </c>
      <c r="E196" s="21">
        <v>28</v>
      </c>
      <c r="F196" s="22">
        <v>14</v>
      </c>
      <c r="G196" s="17">
        <f t="shared" si="9"/>
        <v>14</v>
      </c>
      <c r="H196">
        <f t="shared" si="10"/>
        <v>11.195995068443331</v>
      </c>
      <c r="I196">
        <f t="shared" si="11"/>
        <v>2.8040049315566691</v>
      </c>
    </row>
    <row r="197" spans="1:9" ht="15" thickBot="1" x14ac:dyDescent="0.4">
      <c r="A197" s="19">
        <v>40148</v>
      </c>
      <c r="B197" t="s">
        <v>51</v>
      </c>
      <c r="C197" s="20"/>
      <c r="D197" t="s">
        <v>39</v>
      </c>
      <c r="E197" s="21">
        <v>27</v>
      </c>
      <c r="F197" s="22">
        <v>24</v>
      </c>
      <c r="G197" s="17">
        <f t="shared" si="9"/>
        <v>3</v>
      </c>
      <c r="H197">
        <f t="shared" si="10"/>
        <v>3.006541948948009</v>
      </c>
      <c r="I197">
        <f t="shared" si="11"/>
        <v>6.5419489480089688E-3</v>
      </c>
    </row>
    <row r="198" spans="1:9" ht="15" thickBot="1" x14ac:dyDescent="0.4">
      <c r="A198" s="19">
        <v>40148</v>
      </c>
      <c r="B198" t="s">
        <v>44</v>
      </c>
      <c r="C198" s="20" t="s">
        <v>35</v>
      </c>
      <c r="D198" t="s">
        <v>55</v>
      </c>
      <c r="E198" s="21">
        <v>40</v>
      </c>
      <c r="F198" s="22">
        <v>16</v>
      </c>
      <c r="G198" s="17">
        <f t="shared" si="9"/>
        <v>24</v>
      </c>
      <c r="H198">
        <f t="shared" si="10"/>
        <v>-1.607139245994226</v>
      </c>
      <c r="I198">
        <f t="shared" si="11"/>
        <v>25.607139245994226</v>
      </c>
    </row>
    <row r="199" spans="1:9" ht="15" thickBot="1" x14ac:dyDescent="0.4">
      <c r="A199" s="19">
        <v>40148</v>
      </c>
      <c r="B199" t="s">
        <v>58</v>
      </c>
      <c r="C199" s="20"/>
      <c r="D199" t="s">
        <v>28</v>
      </c>
      <c r="E199" s="21">
        <v>34</v>
      </c>
      <c r="F199" s="22">
        <v>20</v>
      </c>
      <c r="G199" s="17">
        <f t="shared" si="9"/>
        <v>14</v>
      </c>
      <c r="H199">
        <f t="shared" si="10"/>
        <v>2.4840851294269903</v>
      </c>
      <c r="I199">
        <f t="shared" si="11"/>
        <v>11.51591487057301</v>
      </c>
    </row>
    <row r="200" spans="1:9" ht="15" thickBot="1" x14ac:dyDescent="0.4">
      <c r="A200" s="19">
        <v>40148</v>
      </c>
      <c r="B200" t="s">
        <v>31</v>
      </c>
      <c r="C200" s="20"/>
      <c r="D200" t="s">
        <v>37</v>
      </c>
      <c r="E200" s="21">
        <v>34</v>
      </c>
      <c r="F200" s="22">
        <v>33</v>
      </c>
      <c r="G200" s="17">
        <f t="shared" si="9"/>
        <v>1</v>
      </c>
      <c r="H200">
        <f t="shared" si="10"/>
        <v>-12.365459527787619</v>
      </c>
      <c r="I200">
        <f t="shared" si="11"/>
        <v>13.365459527787619</v>
      </c>
    </row>
    <row r="201" spans="1:9" ht="15" thickBot="1" x14ac:dyDescent="0.4">
      <c r="A201" s="19">
        <v>40148</v>
      </c>
      <c r="B201" t="s">
        <v>59</v>
      </c>
      <c r="C201" s="20" t="s">
        <v>35</v>
      </c>
      <c r="D201" t="s">
        <v>42</v>
      </c>
      <c r="E201" s="21">
        <v>27</v>
      </c>
      <c r="F201" s="22">
        <v>23</v>
      </c>
      <c r="G201" s="17">
        <f t="shared" si="9"/>
        <v>4</v>
      </c>
      <c r="H201">
        <f t="shared" si="10"/>
        <v>-3.6567806841873174</v>
      </c>
      <c r="I201">
        <f t="shared" si="11"/>
        <v>7.6567806841873178</v>
      </c>
    </row>
    <row r="202" spans="1:9" ht="15" thickBot="1" x14ac:dyDescent="0.4">
      <c r="A202" s="19">
        <v>40148</v>
      </c>
      <c r="B202" t="s">
        <v>52</v>
      </c>
      <c r="C202" s="20"/>
      <c r="D202" t="s">
        <v>49</v>
      </c>
      <c r="E202" s="21">
        <v>26</v>
      </c>
      <c r="F202" s="22">
        <v>21</v>
      </c>
      <c r="G202" s="17">
        <f t="shared" si="9"/>
        <v>5</v>
      </c>
      <c r="H202">
        <f t="shared" si="10"/>
        <v>7.507603955366978</v>
      </c>
      <c r="I202">
        <f t="shared" si="11"/>
        <v>2.507603955366978</v>
      </c>
    </row>
    <row r="203" spans="1:9" ht="15" thickBot="1" x14ac:dyDescent="0.4">
      <c r="A203" s="19">
        <v>40148</v>
      </c>
      <c r="B203" t="s">
        <v>41</v>
      </c>
      <c r="C203" s="20"/>
      <c r="D203" t="s">
        <v>54</v>
      </c>
      <c r="E203" s="21">
        <v>20</v>
      </c>
      <c r="F203" s="22">
        <v>14</v>
      </c>
      <c r="G203" s="17">
        <f t="shared" si="9"/>
        <v>6</v>
      </c>
      <c r="H203">
        <f t="shared" si="10"/>
        <v>-0.79713231770804516</v>
      </c>
      <c r="I203">
        <f t="shared" si="11"/>
        <v>6.7971323177080452</v>
      </c>
    </row>
    <row r="204" spans="1:9" ht="15" thickBot="1" x14ac:dyDescent="0.4">
      <c r="A204" s="19">
        <v>40148</v>
      </c>
      <c r="B204" t="s">
        <v>56</v>
      </c>
      <c r="C204" s="20" t="s">
        <v>35</v>
      </c>
      <c r="D204" t="s">
        <v>33</v>
      </c>
      <c r="E204" s="21">
        <v>17</v>
      </c>
      <c r="F204" s="22">
        <v>3</v>
      </c>
      <c r="G204" s="17">
        <f t="shared" si="9"/>
        <v>14</v>
      </c>
      <c r="H204">
        <f t="shared" si="10"/>
        <v>1.101783147855715</v>
      </c>
      <c r="I204">
        <f t="shared" si="11"/>
        <v>12.898216852144285</v>
      </c>
    </row>
    <row r="205" spans="1:9" ht="15" thickBot="1" x14ac:dyDescent="0.4">
      <c r="A205" s="19">
        <v>40148</v>
      </c>
      <c r="B205" t="s">
        <v>53</v>
      </c>
      <c r="C205" s="20"/>
      <c r="D205" t="s">
        <v>27</v>
      </c>
      <c r="E205" s="21">
        <v>29</v>
      </c>
      <c r="F205" s="22">
        <v>23</v>
      </c>
      <c r="G205" s="17">
        <f t="shared" si="9"/>
        <v>6</v>
      </c>
      <c r="H205">
        <f t="shared" si="10"/>
        <v>4.8006479755806879</v>
      </c>
      <c r="I205">
        <f t="shared" si="11"/>
        <v>1.1993520244193121</v>
      </c>
    </row>
    <row r="206" spans="1:9" ht="15" thickBot="1" x14ac:dyDescent="0.4">
      <c r="A206" s="19">
        <v>40148</v>
      </c>
      <c r="B206" t="s">
        <v>61</v>
      </c>
      <c r="C206" s="20"/>
      <c r="D206" t="s">
        <v>34</v>
      </c>
      <c r="E206" s="21">
        <v>24</v>
      </c>
      <c r="F206" s="22">
        <v>21</v>
      </c>
      <c r="G206" s="17">
        <f t="shared" si="9"/>
        <v>3</v>
      </c>
      <c r="H206">
        <f t="shared" si="10"/>
        <v>-10.638164953790055</v>
      </c>
      <c r="I206">
        <f t="shared" si="11"/>
        <v>13.638164953790055</v>
      </c>
    </row>
    <row r="207" spans="1:9" ht="15" thickBot="1" x14ac:dyDescent="0.4">
      <c r="A207" s="19">
        <v>40148</v>
      </c>
      <c r="B207" t="s">
        <v>48</v>
      </c>
      <c r="C207" s="20"/>
      <c r="D207" t="s">
        <v>60</v>
      </c>
      <c r="E207" s="21">
        <v>15</v>
      </c>
      <c r="F207" s="22">
        <v>6</v>
      </c>
      <c r="G207" s="17">
        <f t="shared" si="9"/>
        <v>9</v>
      </c>
      <c r="H207">
        <f t="shared" si="10"/>
        <v>-0.28936206880436677</v>
      </c>
      <c r="I207">
        <f t="shared" si="11"/>
        <v>9.2893620688043672</v>
      </c>
    </row>
    <row r="208" spans="1:9" ht="15" thickBot="1" x14ac:dyDescent="0.4">
      <c r="A208" s="19">
        <v>40513</v>
      </c>
      <c r="B208" t="s">
        <v>57</v>
      </c>
      <c r="C208" s="20"/>
      <c r="D208" t="s">
        <v>40</v>
      </c>
      <c r="E208" s="21">
        <v>21</v>
      </c>
      <c r="F208" s="22">
        <v>7</v>
      </c>
      <c r="G208" s="17">
        <f t="shared" si="9"/>
        <v>14</v>
      </c>
      <c r="H208">
        <f t="shared" si="10"/>
        <v>3.2178343051706397</v>
      </c>
      <c r="I208">
        <f t="shared" si="11"/>
        <v>10.782165694829359</v>
      </c>
    </row>
    <row r="209" spans="1:9" ht="15" thickBot="1" x14ac:dyDescent="0.4">
      <c r="A209" s="19">
        <v>41609</v>
      </c>
      <c r="B209" t="s">
        <v>52</v>
      </c>
      <c r="C209" s="20" t="s">
        <v>35</v>
      </c>
      <c r="D209" t="s">
        <v>51</v>
      </c>
      <c r="E209" s="21">
        <v>29</v>
      </c>
      <c r="F209" s="22">
        <v>28</v>
      </c>
      <c r="G209" s="17">
        <f t="shared" si="9"/>
        <v>1</v>
      </c>
      <c r="H209">
        <f t="shared" si="10"/>
        <v>-4.2200310800884324</v>
      </c>
      <c r="I209">
        <f t="shared" si="11"/>
        <v>5.2200310800884324</v>
      </c>
    </row>
    <row r="210" spans="1:9" ht="15" thickBot="1" x14ac:dyDescent="0.4">
      <c r="A210" s="19">
        <v>42339</v>
      </c>
      <c r="B210" t="s">
        <v>38</v>
      </c>
      <c r="C210" s="20" t="s">
        <v>35</v>
      </c>
      <c r="D210" t="s">
        <v>59</v>
      </c>
      <c r="E210" s="21">
        <v>29</v>
      </c>
      <c r="F210" s="22">
        <v>22</v>
      </c>
      <c r="G210" s="17">
        <f t="shared" si="9"/>
        <v>7</v>
      </c>
      <c r="H210">
        <f t="shared" si="10"/>
        <v>8.14895404842893</v>
      </c>
      <c r="I210">
        <f t="shared" si="11"/>
        <v>1.14895404842893</v>
      </c>
    </row>
    <row r="211" spans="1:9" ht="15" thickBot="1" x14ac:dyDescent="0.4">
      <c r="A211" s="19">
        <v>42339</v>
      </c>
      <c r="B211" t="s">
        <v>36</v>
      </c>
      <c r="C211" s="20" t="s">
        <v>35</v>
      </c>
      <c r="D211" t="s">
        <v>54</v>
      </c>
      <c r="E211" s="21">
        <v>17</v>
      </c>
      <c r="F211" s="22">
        <v>16</v>
      </c>
      <c r="G211" s="17">
        <f t="shared" si="9"/>
        <v>1</v>
      </c>
      <c r="H211">
        <f t="shared" si="10"/>
        <v>6.0723803633062623E-3</v>
      </c>
      <c r="I211">
        <f t="shared" si="11"/>
        <v>0.99392761963669374</v>
      </c>
    </row>
    <row r="212" spans="1:9" ht="15" thickBot="1" x14ac:dyDescent="0.4">
      <c r="A212" s="19">
        <v>42705</v>
      </c>
      <c r="B212" t="s">
        <v>40</v>
      </c>
      <c r="C212" s="20"/>
      <c r="D212" t="s">
        <v>31</v>
      </c>
      <c r="E212" s="21">
        <v>41</v>
      </c>
      <c r="F212" s="22">
        <v>17</v>
      </c>
      <c r="G212" s="17">
        <f t="shared" si="9"/>
        <v>24</v>
      </c>
      <c r="H212">
        <f t="shared" si="10"/>
        <v>10.905659842907495</v>
      </c>
      <c r="I212">
        <f t="shared" si="11"/>
        <v>13.094340157092505</v>
      </c>
    </row>
    <row r="213" spans="1:9" ht="15" thickBot="1" x14ac:dyDescent="0.4">
      <c r="A213" s="19">
        <v>42705</v>
      </c>
      <c r="B213" t="s">
        <v>48</v>
      </c>
      <c r="C213" s="20"/>
      <c r="D213" t="s">
        <v>58</v>
      </c>
      <c r="E213" s="21">
        <v>24</v>
      </c>
      <c r="F213" s="22">
        <v>17</v>
      </c>
      <c r="G213" s="17">
        <f t="shared" si="9"/>
        <v>7</v>
      </c>
      <c r="H213">
        <f t="shared" si="10"/>
        <v>6.9993928139521753</v>
      </c>
      <c r="I213">
        <f t="shared" si="11"/>
        <v>6.0718604782472596E-4</v>
      </c>
    </row>
    <row r="214" spans="1:9" ht="15" thickBot="1" x14ac:dyDescent="0.4">
      <c r="A214" s="19">
        <v>42705</v>
      </c>
      <c r="B214" t="s">
        <v>39</v>
      </c>
      <c r="C214" s="20"/>
      <c r="D214" t="s">
        <v>46</v>
      </c>
      <c r="E214" s="21">
        <v>20</v>
      </c>
      <c r="F214" s="22">
        <v>12</v>
      </c>
      <c r="G214" s="17">
        <f t="shared" si="9"/>
        <v>8</v>
      </c>
      <c r="H214">
        <f t="shared" si="10"/>
        <v>9.7486298453159996</v>
      </c>
      <c r="I214">
        <f t="shared" si="11"/>
        <v>1.7486298453159996</v>
      </c>
    </row>
    <row r="215" spans="1:9" ht="15" thickBot="1" x14ac:dyDescent="0.4">
      <c r="A215" s="19">
        <v>42705</v>
      </c>
      <c r="B215" t="s">
        <v>28</v>
      </c>
      <c r="C215" s="20"/>
      <c r="D215" t="s">
        <v>33</v>
      </c>
      <c r="E215" s="21">
        <v>40</v>
      </c>
      <c r="F215" s="22">
        <v>14</v>
      </c>
      <c r="G215" s="17">
        <f t="shared" si="9"/>
        <v>26</v>
      </c>
      <c r="H215">
        <f t="shared" si="10"/>
        <v>9.6201708990611543</v>
      </c>
      <c r="I215">
        <f t="shared" si="11"/>
        <v>16.379829100938846</v>
      </c>
    </row>
    <row r="216" spans="1:9" ht="15" thickBot="1" x14ac:dyDescent="0.4">
      <c r="A216" s="19">
        <v>42705</v>
      </c>
      <c r="B216" t="s">
        <v>49</v>
      </c>
      <c r="C216" s="20"/>
      <c r="D216" t="s">
        <v>61</v>
      </c>
      <c r="E216" s="21">
        <v>30</v>
      </c>
      <c r="F216" s="22">
        <v>16</v>
      </c>
      <c r="G216" s="17">
        <f t="shared" si="9"/>
        <v>14</v>
      </c>
      <c r="H216">
        <f t="shared" si="10"/>
        <v>10.722799445001076</v>
      </c>
      <c r="I216">
        <f t="shared" si="11"/>
        <v>3.2772005549989238</v>
      </c>
    </row>
    <row r="217" spans="1:9" ht="15" thickBot="1" x14ac:dyDescent="0.4">
      <c r="A217" s="19">
        <v>42705</v>
      </c>
      <c r="B217" t="s">
        <v>55</v>
      </c>
      <c r="C217" s="20" t="s">
        <v>35</v>
      </c>
      <c r="D217" t="s">
        <v>43</v>
      </c>
      <c r="E217" s="21">
        <v>16</v>
      </c>
      <c r="F217" s="22">
        <v>13</v>
      </c>
      <c r="G217" s="17">
        <f t="shared" si="9"/>
        <v>3</v>
      </c>
      <c r="H217">
        <f t="shared" si="10"/>
        <v>2.6761660497652699</v>
      </c>
      <c r="I217">
        <f t="shared" si="11"/>
        <v>0.32383395023473005</v>
      </c>
    </row>
    <row r="218" spans="1:9" ht="15" thickBot="1" x14ac:dyDescent="0.4">
      <c r="A218" s="19">
        <v>42705</v>
      </c>
      <c r="B218" t="s">
        <v>42</v>
      </c>
      <c r="C218" s="20"/>
      <c r="D218" t="s">
        <v>56</v>
      </c>
      <c r="E218" s="21">
        <v>14</v>
      </c>
      <c r="F218" s="22">
        <v>13</v>
      </c>
      <c r="G218" s="17">
        <f t="shared" si="9"/>
        <v>1</v>
      </c>
      <c r="H218">
        <f t="shared" si="10"/>
        <v>0.82365030829686914</v>
      </c>
      <c r="I218">
        <f t="shared" si="11"/>
        <v>0.17634969170313086</v>
      </c>
    </row>
    <row r="219" spans="1:9" ht="15" thickBot="1" x14ac:dyDescent="0.4">
      <c r="A219" s="19">
        <v>42705</v>
      </c>
      <c r="B219" t="s">
        <v>32</v>
      </c>
      <c r="C219" s="20" t="s">
        <v>35</v>
      </c>
      <c r="D219" t="s">
        <v>44</v>
      </c>
      <c r="E219" s="21">
        <v>17</v>
      </c>
      <c r="F219" s="22">
        <v>0</v>
      </c>
      <c r="G219" s="17">
        <f t="shared" si="9"/>
        <v>17</v>
      </c>
      <c r="H219">
        <f t="shared" si="10"/>
        <v>-1.4100449427605715</v>
      </c>
      <c r="I219">
        <f t="shared" si="11"/>
        <v>18.410044942760571</v>
      </c>
    </row>
    <row r="220" spans="1:9" ht="15" thickBot="1" x14ac:dyDescent="0.4">
      <c r="A220" s="19">
        <v>42705</v>
      </c>
      <c r="B220" t="s">
        <v>50</v>
      </c>
      <c r="C220" s="20"/>
      <c r="D220" t="s">
        <v>53</v>
      </c>
      <c r="E220" s="21">
        <v>23</v>
      </c>
      <c r="F220" s="22">
        <v>0</v>
      </c>
      <c r="G220" s="17">
        <f t="shared" si="9"/>
        <v>23</v>
      </c>
      <c r="H220">
        <f t="shared" si="10"/>
        <v>-2.1997385469273181</v>
      </c>
      <c r="I220">
        <f t="shared" si="11"/>
        <v>25.199738546927318</v>
      </c>
    </row>
    <row r="221" spans="1:9" ht="15" thickBot="1" x14ac:dyDescent="0.4">
      <c r="A221" s="19">
        <v>42705</v>
      </c>
      <c r="B221" t="s">
        <v>41</v>
      </c>
      <c r="C221" s="20"/>
      <c r="D221" t="s">
        <v>57</v>
      </c>
      <c r="E221" s="21">
        <v>26</v>
      </c>
      <c r="F221" s="22">
        <v>23</v>
      </c>
      <c r="G221" s="17">
        <f t="shared" si="9"/>
        <v>3</v>
      </c>
      <c r="H221">
        <f t="shared" si="10"/>
        <v>-4.6187112164183404</v>
      </c>
      <c r="I221">
        <f t="shared" si="11"/>
        <v>7.6187112164183404</v>
      </c>
    </row>
    <row r="222" spans="1:9" ht="15" thickBot="1" x14ac:dyDescent="0.4">
      <c r="A222" s="19">
        <v>42705</v>
      </c>
      <c r="B222" t="s">
        <v>34</v>
      </c>
      <c r="C222" s="20"/>
      <c r="D222" t="s">
        <v>37</v>
      </c>
      <c r="E222" s="21">
        <v>17</v>
      </c>
      <c r="F222" s="22">
        <v>10</v>
      </c>
      <c r="G222" s="17">
        <f t="shared" si="9"/>
        <v>7</v>
      </c>
      <c r="H222">
        <f t="shared" si="10"/>
        <v>-2.394461177682166</v>
      </c>
      <c r="I222">
        <f t="shared" si="11"/>
        <v>9.3944611776821656</v>
      </c>
    </row>
    <row r="223" spans="1:9" ht="15" thickBot="1" x14ac:dyDescent="0.4">
      <c r="A223" s="19">
        <v>42705</v>
      </c>
      <c r="B223" t="s">
        <v>27</v>
      </c>
      <c r="C223" s="20" t="s">
        <v>35</v>
      </c>
      <c r="D223" t="s">
        <v>60</v>
      </c>
      <c r="E223" s="21">
        <v>30</v>
      </c>
      <c r="F223" s="22">
        <v>23</v>
      </c>
      <c r="G223" s="17">
        <f t="shared" si="9"/>
        <v>7</v>
      </c>
      <c r="H223">
        <f t="shared" si="10"/>
        <v>-9.7737215148677326</v>
      </c>
      <c r="I223">
        <f t="shared" si="11"/>
        <v>16.773721514867731</v>
      </c>
    </row>
    <row r="224" spans="1:9" ht="15" thickBot="1" x14ac:dyDescent="0.4">
      <c r="A224" s="19">
        <v>43070</v>
      </c>
      <c r="B224" t="s">
        <v>47</v>
      </c>
      <c r="C224" s="20" t="s">
        <v>35</v>
      </c>
      <c r="D224" t="s">
        <v>45</v>
      </c>
      <c r="E224" s="21">
        <v>12</v>
      </c>
      <c r="F224" s="22">
        <v>9</v>
      </c>
      <c r="G224" s="17">
        <f t="shared" si="9"/>
        <v>3</v>
      </c>
      <c r="H224">
        <f t="shared" si="10"/>
        <v>11.074347259507469</v>
      </c>
      <c r="I224">
        <f t="shared" si="11"/>
        <v>8.0743472595074692</v>
      </c>
    </row>
    <row r="225" spans="1:9" ht="15" thickBot="1" x14ac:dyDescent="0.4">
      <c r="A225" s="19">
        <v>44896</v>
      </c>
      <c r="B225" t="s">
        <v>32</v>
      </c>
      <c r="C225" s="20"/>
      <c r="D225" t="s">
        <v>55</v>
      </c>
      <c r="E225" s="21">
        <v>25</v>
      </c>
      <c r="F225" s="22">
        <v>16</v>
      </c>
      <c r="G225" s="17">
        <f t="shared" si="9"/>
        <v>9</v>
      </c>
      <c r="H225">
        <f t="shared" si="10"/>
        <v>3.5842145117103978</v>
      </c>
      <c r="I225">
        <f t="shared" si="11"/>
        <v>5.4157854882896022</v>
      </c>
    </row>
    <row r="226" spans="1:9" ht="15" thickBot="1" x14ac:dyDescent="0.4">
      <c r="A226" s="19">
        <v>44896</v>
      </c>
      <c r="B226" t="s">
        <v>39</v>
      </c>
      <c r="C226" s="20" t="s">
        <v>35</v>
      </c>
      <c r="D226" t="s">
        <v>52</v>
      </c>
      <c r="E226" s="21">
        <v>22</v>
      </c>
      <c r="F226" s="22">
        <v>10</v>
      </c>
      <c r="G226" s="17">
        <f t="shared" si="9"/>
        <v>12</v>
      </c>
      <c r="H226">
        <f t="shared" si="10"/>
        <v>-0.98697710234797542</v>
      </c>
      <c r="I226">
        <f t="shared" si="11"/>
        <v>12.986977102347975</v>
      </c>
    </row>
    <row r="227" spans="1:9" ht="15" thickBot="1" x14ac:dyDescent="0.4">
      <c r="A227" s="19">
        <v>45261</v>
      </c>
      <c r="B227" t="s">
        <v>58</v>
      </c>
      <c r="C227" s="20" t="s">
        <v>35</v>
      </c>
      <c r="D227" t="s">
        <v>59</v>
      </c>
      <c r="E227" s="21">
        <v>44</v>
      </c>
      <c r="F227" s="22">
        <v>38</v>
      </c>
      <c r="G227" s="17">
        <f t="shared" si="9"/>
        <v>6</v>
      </c>
      <c r="H227">
        <f t="shared" si="10"/>
        <v>5.0337383225692847</v>
      </c>
      <c r="I227">
        <f t="shared" si="11"/>
        <v>0.96626167743071534</v>
      </c>
    </row>
    <row r="228" spans="1:9" ht="15" thickBot="1" x14ac:dyDescent="0.4">
      <c r="A228" s="19">
        <v>45261</v>
      </c>
      <c r="B228" t="s">
        <v>53</v>
      </c>
      <c r="C228" s="20"/>
      <c r="D228" t="s">
        <v>46</v>
      </c>
      <c r="E228" s="21">
        <v>27</v>
      </c>
      <c r="F228" s="22">
        <v>20</v>
      </c>
      <c r="G228" s="17">
        <f t="shared" si="9"/>
        <v>7</v>
      </c>
      <c r="H228">
        <f t="shared" si="10"/>
        <v>6.3948264794826315</v>
      </c>
      <c r="I228">
        <f t="shared" si="11"/>
        <v>0.6051735205173685</v>
      </c>
    </row>
    <row r="229" spans="1:9" ht="15" thickBot="1" x14ac:dyDescent="0.4">
      <c r="A229" s="19">
        <v>45261</v>
      </c>
      <c r="B229" t="s">
        <v>27</v>
      </c>
      <c r="C229" s="20"/>
      <c r="D229" t="s">
        <v>38</v>
      </c>
      <c r="E229" s="21">
        <v>32</v>
      </c>
      <c r="F229" s="22">
        <v>30</v>
      </c>
      <c r="G229" s="17">
        <f t="shared" si="9"/>
        <v>2</v>
      </c>
      <c r="H229">
        <f t="shared" si="10"/>
        <v>-1.1992498909940394</v>
      </c>
      <c r="I229">
        <f t="shared" si="11"/>
        <v>3.1992498909940394</v>
      </c>
    </row>
    <row r="230" spans="1:9" ht="15" thickBot="1" x14ac:dyDescent="0.4">
      <c r="A230" s="19">
        <v>45261</v>
      </c>
      <c r="B230" t="s">
        <v>36</v>
      </c>
      <c r="C230" s="20"/>
      <c r="D230" t="s">
        <v>49</v>
      </c>
      <c r="E230" s="21">
        <v>26</v>
      </c>
      <c r="F230" s="22">
        <v>18</v>
      </c>
      <c r="G230" s="17">
        <f t="shared" si="9"/>
        <v>8</v>
      </c>
      <c r="H230">
        <f t="shared" si="10"/>
        <v>4.6532872553914668</v>
      </c>
      <c r="I230">
        <f t="shared" si="11"/>
        <v>3.3467127446085332</v>
      </c>
    </row>
    <row r="231" spans="1:9" ht="15" thickBot="1" x14ac:dyDescent="0.4">
      <c r="A231" s="19">
        <v>45261</v>
      </c>
      <c r="B231" t="s">
        <v>28</v>
      </c>
      <c r="C231" s="20" t="s">
        <v>35</v>
      </c>
      <c r="D231" t="s">
        <v>45</v>
      </c>
      <c r="E231" s="21">
        <v>24</v>
      </c>
      <c r="F231" s="22">
        <v>10</v>
      </c>
      <c r="G231" s="17">
        <f t="shared" si="9"/>
        <v>14</v>
      </c>
      <c r="H231">
        <f t="shared" si="10"/>
        <v>-0.72705403583811479</v>
      </c>
      <c r="I231">
        <f t="shared" si="11"/>
        <v>14.727054035838115</v>
      </c>
    </row>
    <row r="232" spans="1:9" ht="15" thickBot="1" x14ac:dyDescent="0.4">
      <c r="A232" s="19">
        <v>45261</v>
      </c>
      <c r="B232" t="s">
        <v>43</v>
      </c>
      <c r="C232" s="20" t="s">
        <v>35</v>
      </c>
      <c r="D232" t="s">
        <v>31</v>
      </c>
      <c r="E232" s="21">
        <v>17</v>
      </c>
      <c r="F232" s="22">
        <v>7</v>
      </c>
      <c r="G232" s="17">
        <f t="shared" si="9"/>
        <v>10</v>
      </c>
      <c r="H232">
        <f t="shared" si="10"/>
        <v>-2.2482148870295604</v>
      </c>
      <c r="I232">
        <f t="shared" si="11"/>
        <v>12.24821488702956</v>
      </c>
    </row>
    <row r="233" spans="1:9" ht="15" thickBot="1" x14ac:dyDescent="0.4">
      <c r="A233" s="19">
        <v>45261</v>
      </c>
      <c r="B233" t="s">
        <v>50</v>
      </c>
      <c r="C233" s="20"/>
      <c r="D233" t="s">
        <v>44</v>
      </c>
      <c r="E233" s="21">
        <v>28</v>
      </c>
      <c r="F233" s="22">
        <v>27</v>
      </c>
      <c r="G233" s="17">
        <f t="shared" si="9"/>
        <v>1</v>
      </c>
      <c r="H233">
        <f t="shared" si="10"/>
        <v>1.1995746973913133</v>
      </c>
      <c r="I233">
        <f t="shared" si="11"/>
        <v>0.19957469739131328</v>
      </c>
    </row>
    <row r="234" spans="1:9" ht="15" thickBot="1" x14ac:dyDescent="0.4">
      <c r="A234" s="19">
        <v>45261</v>
      </c>
      <c r="B234" t="s">
        <v>40</v>
      </c>
      <c r="C234" s="20" t="s">
        <v>35</v>
      </c>
      <c r="D234" t="s">
        <v>56</v>
      </c>
      <c r="E234" s="21">
        <v>27</v>
      </c>
      <c r="F234" s="22">
        <v>9</v>
      </c>
      <c r="G234" s="17">
        <f t="shared" si="9"/>
        <v>18</v>
      </c>
      <c r="H234">
        <f t="shared" si="10"/>
        <v>4.3999590380421161</v>
      </c>
      <c r="I234">
        <f t="shared" si="11"/>
        <v>13.600040961957884</v>
      </c>
    </row>
    <row r="235" spans="1:9" ht="15" thickBot="1" x14ac:dyDescent="0.4">
      <c r="A235" s="19">
        <v>45261</v>
      </c>
      <c r="B235" t="s">
        <v>37</v>
      </c>
      <c r="C235" s="20"/>
      <c r="D235" t="s">
        <v>42</v>
      </c>
      <c r="E235" s="21">
        <v>24</v>
      </c>
      <c r="F235" s="22">
        <v>12</v>
      </c>
      <c r="G235" s="17">
        <f t="shared" si="9"/>
        <v>12</v>
      </c>
      <c r="H235">
        <f t="shared" si="10"/>
        <v>16.038439582067365</v>
      </c>
      <c r="I235">
        <f t="shared" si="11"/>
        <v>4.0384395820673653</v>
      </c>
    </row>
    <row r="236" spans="1:9" ht="15" thickBot="1" x14ac:dyDescent="0.4">
      <c r="A236" s="19">
        <v>45261</v>
      </c>
      <c r="B236" t="s">
        <v>60</v>
      </c>
      <c r="C236" s="20" t="s">
        <v>35</v>
      </c>
      <c r="D236" t="s">
        <v>33</v>
      </c>
      <c r="E236" s="21">
        <v>31</v>
      </c>
      <c r="F236" s="22">
        <v>9</v>
      </c>
      <c r="G236" s="17">
        <f t="shared" si="9"/>
        <v>22</v>
      </c>
      <c r="H236">
        <f t="shared" si="10"/>
        <v>12.791612210779491</v>
      </c>
      <c r="I236">
        <f t="shared" si="11"/>
        <v>9.2083877892205095</v>
      </c>
    </row>
    <row r="237" spans="1:9" ht="15" thickBot="1" x14ac:dyDescent="0.4">
      <c r="A237" s="19">
        <v>45261</v>
      </c>
      <c r="B237" t="s">
        <v>48</v>
      </c>
      <c r="C237" s="20" t="s">
        <v>35</v>
      </c>
      <c r="D237" t="s">
        <v>41</v>
      </c>
      <c r="E237" s="21">
        <v>14</v>
      </c>
      <c r="F237" s="22">
        <v>9</v>
      </c>
      <c r="G237" s="17">
        <f t="shared" si="9"/>
        <v>5</v>
      </c>
      <c r="H237">
        <f t="shared" si="10"/>
        <v>6.2009186338365936</v>
      </c>
      <c r="I237">
        <f t="shared" si="11"/>
        <v>1.2009186338365936</v>
      </c>
    </row>
    <row r="238" spans="1:9" ht="15" thickBot="1" x14ac:dyDescent="0.4">
      <c r="A238" s="19">
        <v>45261</v>
      </c>
      <c r="B238" t="s">
        <v>47</v>
      </c>
      <c r="C238" s="20"/>
      <c r="D238" t="s">
        <v>34</v>
      </c>
      <c r="E238" s="21">
        <v>31</v>
      </c>
      <c r="F238" s="22">
        <v>28</v>
      </c>
      <c r="G238" s="17">
        <f t="shared" si="9"/>
        <v>3</v>
      </c>
      <c r="H238">
        <f t="shared" si="10"/>
        <v>10.253092800845753</v>
      </c>
      <c r="I238">
        <f t="shared" si="11"/>
        <v>7.2530928008457529</v>
      </c>
    </row>
    <row r="239" spans="1:9" ht="15" thickBot="1" x14ac:dyDescent="0.4">
      <c r="A239" s="19">
        <v>45261</v>
      </c>
      <c r="B239" t="s">
        <v>57</v>
      </c>
      <c r="C239" s="20"/>
      <c r="D239" t="s">
        <v>51</v>
      </c>
      <c r="E239" s="21">
        <v>38</v>
      </c>
      <c r="F239" s="22">
        <v>31</v>
      </c>
      <c r="G239" s="17">
        <f t="shared" si="9"/>
        <v>7</v>
      </c>
      <c r="H239">
        <f t="shared" si="10"/>
        <v>-1.0583750282285558</v>
      </c>
      <c r="I239">
        <f t="shared" si="11"/>
        <v>8.0583750282285553</v>
      </c>
    </row>
    <row r="240" spans="1:9" ht="15" thickBot="1" x14ac:dyDescent="0.4">
      <c r="A240" s="19">
        <v>45627</v>
      </c>
      <c r="B240" t="s">
        <v>61</v>
      </c>
      <c r="C240" s="20"/>
      <c r="D240" t="s">
        <v>54</v>
      </c>
      <c r="E240" s="21">
        <v>27</v>
      </c>
      <c r="F240" s="22">
        <v>14</v>
      </c>
      <c r="G240" s="17">
        <f t="shared" si="9"/>
        <v>13</v>
      </c>
      <c r="H240">
        <f t="shared" si="10"/>
        <v>-6.5681493860756426</v>
      </c>
      <c r="I240">
        <f t="shared" si="11"/>
        <v>19.568149386075643</v>
      </c>
    </row>
    <row r="241" spans="1:9" ht="15" thickBot="1" x14ac:dyDescent="0.4">
      <c r="A241" s="19">
        <v>11293</v>
      </c>
      <c r="B241" t="s">
        <v>56</v>
      </c>
      <c r="C241" s="20" t="s">
        <v>35</v>
      </c>
      <c r="D241" t="s">
        <v>58</v>
      </c>
      <c r="E241" s="21">
        <v>31</v>
      </c>
      <c r="F241" s="22">
        <v>0</v>
      </c>
      <c r="G241" s="17">
        <f t="shared" si="9"/>
        <v>31</v>
      </c>
      <c r="H241">
        <f t="shared" si="10"/>
        <v>-6.6015404136556324</v>
      </c>
      <c r="I241">
        <f t="shared" si="11"/>
        <v>37.601540413655634</v>
      </c>
    </row>
    <row r="242" spans="1:9" ht="15" thickBot="1" x14ac:dyDescent="0.4">
      <c r="A242" s="19">
        <v>11293</v>
      </c>
      <c r="B242" t="s">
        <v>28</v>
      </c>
      <c r="C242" s="20" t="s">
        <v>35</v>
      </c>
      <c r="D242" t="s">
        <v>46</v>
      </c>
      <c r="E242" s="21">
        <v>34</v>
      </c>
      <c r="F242" s="22">
        <v>32</v>
      </c>
      <c r="G242" s="17">
        <f t="shared" si="9"/>
        <v>2</v>
      </c>
      <c r="H242">
        <f t="shared" si="10"/>
        <v>-0.60540622690225443</v>
      </c>
      <c r="I242">
        <f t="shared" si="11"/>
        <v>2.6054062269022547</v>
      </c>
    </row>
    <row r="243" spans="1:9" ht="15" thickBot="1" x14ac:dyDescent="0.4">
      <c r="A243" s="19">
        <v>11293</v>
      </c>
      <c r="B243" t="s">
        <v>38</v>
      </c>
      <c r="C243" s="20"/>
      <c r="D243" t="s">
        <v>43</v>
      </c>
      <c r="E243" s="21">
        <v>20</v>
      </c>
      <c r="F243" s="22">
        <v>3</v>
      </c>
      <c r="G243" s="17">
        <f t="shared" si="9"/>
        <v>17</v>
      </c>
      <c r="H243">
        <f t="shared" si="10"/>
        <v>11.869273130945022</v>
      </c>
      <c r="I243">
        <f t="shared" si="11"/>
        <v>5.1307268690549783</v>
      </c>
    </row>
    <row r="244" spans="1:9" ht="15" thickBot="1" x14ac:dyDescent="0.4">
      <c r="A244" s="19">
        <v>11293</v>
      </c>
      <c r="B244" t="s">
        <v>53</v>
      </c>
      <c r="C244" s="20" t="s">
        <v>35</v>
      </c>
      <c r="D244" t="s">
        <v>44</v>
      </c>
      <c r="E244" s="21">
        <v>36</v>
      </c>
      <c r="F244" s="22">
        <v>35</v>
      </c>
      <c r="G244" s="17">
        <f t="shared" si="9"/>
        <v>1</v>
      </c>
      <c r="H244">
        <f t="shared" si="10"/>
        <v>1.1988470108302334</v>
      </c>
      <c r="I244">
        <f t="shared" si="11"/>
        <v>0.19884701083023337</v>
      </c>
    </row>
    <row r="245" spans="1:9" ht="15" thickBot="1" x14ac:dyDescent="0.4">
      <c r="A245" s="19">
        <v>11293</v>
      </c>
      <c r="B245" t="s">
        <v>42</v>
      </c>
      <c r="C245" s="20"/>
      <c r="D245" t="s">
        <v>31</v>
      </c>
      <c r="E245" s="21">
        <v>42</v>
      </c>
      <c r="F245" s="22">
        <v>17</v>
      </c>
      <c r="G245" s="17">
        <f t="shared" si="9"/>
        <v>25</v>
      </c>
      <c r="H245">
        <f t="shared" si="10"/>
        <v>2.9284186461854493</v>
      </c>
      <c r="I245">
        <f t="shared" si="11"/>
        <v>22.071581353814551</v>
      </c>
    </row>
    <row r="246" spans="1:9" ht="15" thickBot="1" x14ac:dyDescent="0.4">
      <c r="A246" s="19">
        <v>11293</v>
      </c>
      <c r="B246" t="s">
        <v>45</v>
      </c>
      <c r="C246" s="20" t="s">
        <v>35</v>
      </c>
      <c r="D246" t="s">
        <v>47</v>
      </c>
      <c r="E246" s="21">
        <v>33</v>
      </c>
      <c r="F246" s="22">
        <v>14</v>
      </c>
      <c r="G246" s="17">
        <f t="shared" si="9"/>
        <v>19</v>
      </c>
      <c r="H246">
        <f t="shared" si="10"/>
        <v>-15.475279726484267</v>
      </c>
      <c r="I246">
        <f t="shared" si="11"/>
        <v>34.475279726484267</v>
      </c>
    </row>
    <row r="247" spans="1:9" ht="15" thickBot="1" x14ac:dyDescent="0.4">
      <c r="A247" s="19">
        <v>11293</v>
      </c>
      <c r="B247" t="s">
        <v>37</v>
      </c>
      <c r="C247" s="20"/>
      <c r="D247" t="s">
        <v>59</v>
      </c>
      <c r="E247" s="21">
        <v>38</v>
      </c>
      <c r="F247" s="22">
        <v>3</v>
      </c>
      <c r="G247" s="17">
        <f t="shared" si="9"/>
        <v>35</v>
      </c>
      <c r="H247">
        <f t="shared" si="10"/>
        <v>17.494754032766284</v>
      </c>
      <c r="I247">
        <f t="shared" si="11"/>
        <v>17.505245967233716</v>
      </c>
    </row>
    <row r="248" spans="1:9" ht="15" thickBot="1" x14ac:dyDescent="0.4">
      <c r="A248" s="19">
        <v>11293</v>
      </c>
      <c r="B248" t="s">
        <v>48</v>
      </c>
      <c r="C248" s="20" t="s">
        <v>35</v>
      </c>
      <c r="D248" t="s">
        <v>40</v>
      </c>
      <c r="E248" s="21">
        <v>24</v>
      </c>
      <c r="F248" s="22">
        <v>10</v>
      </c>
      <c r="G248" s="17">
        <f t="shared" si="9"/>
        <v>14</v>
      </c>
      <c r="H248">
        <f t="shared" si="10"/>
        <v>0.39910925561209787</v>
      </c>
      <c r="I248">
        <f t="shared" si="11"/>
        <v>13.600890744387902</v>
      </c>
    </row>
    <row r="249" spans="1:9" ht="15" thickBot="1" x14ac:dyDescent="0.4">
      <c r="A249" s="19">
        <v>11293</v>
      </c>
      <c r="B249" t="s">
        <v>27</v>
      </c>
      <c r="C249" s="20" t="s">
        <v>35</v>
      </c>
      <c r="D249" t="s">
        <v>55</v>
      </c>
      <c r="E249" s="21">
        <v>24</v>
      </c>
      <c r="F249" s="22">
        <v>0</v>
      </c>
      <c r="G249" s="17">
        <f t="shared" si="9"/>
        <v>24</v>
      </c>
      <c r="H249">
        <f t="shared" si="10"/>
        <v>-0.8080077437678832</v>
      </c>
      <c r="I249">
        <f t="shared" si="11"/>
        <v>24.808007743767885</v>
      </c>
    </row>
    <row r="250" spans="1:9" ht="15" thickBot="1" x14ac:dyDescent="0.4">
      <c r="A250" s="19">
        <v>11293</v>
      </c>
      <c r="B250" t="s">
        <v>57</v>
      </c>
      <c r="C250" s="20"/>
      <c r="D250" t="s">
        <v>33</v>
      </c>
      <c r="E250" s="21">
        <v>27</v>
      </c>
      <c r="F250" s="22">
        <v>24</v>
      </c>
      <c r="G250" s="17">
        <f t="shared" si="9"/>
        <v>3</v>
      </c>
      <c r="H250">
        <f t="shared" si="10"/>
        <v>13.120508958045269</v>
      </c>
      <c r="I250">
        <f t="shared" si="11"/>
        <v>10.120508958045269</v>
      </c>
    </row>
    <row r="251" spans="1:9" ht="15" thickBot="1" x14ac:dyDescent="0.4">
      <c r="A251" s="19">
        <v>11293</v>
      </c>
      <c r="B251" t="s">
        <v>34</v>
      </c>
      <c r="C251" s="20"/>
      <c r="D251" t="s">
        <v>49</v>
      </c>
      <c r="E251" s="21">
        <v>16</v>
      </c>
      <c r="F251" s="22">
        <v>13</v>
      </c>
      <c r="G251" s="17">
        <f t="shared" si="9"/>
        <v>3</v>
      </c>
      <c r="H251">
        <f t="shared" si="10"/>
        <v>6.5167642092541751</v>
      </c>
      <c r="I251">
        <f t="shared" si="11"/>
        <v>3.5167642092541751</v>
      </c>
    </row>
    <row r="252" spans="1:9" ht="15" thickBot="1" x14ac:dyDescent="0.4">
      <c r="A252" s="19">
        <v>11293</v>
      </c>
      <c r="B252" t="s">
        <v>60</v>
      </c>
      <c r="C252" s="20"/>
      <c r="D252" t="s">
        <v>41</v>
      </c>
      <c r="E252" s="21">
        <v>48</v>
      </c>
      <c r="F252" s="22">
        <v>32</v>
      </c>
      <c r="G252" s="17">
        <f t="shared" si="9"/>
        <v>16</v>
      </c>
      <c r="H252">
        <f t="shared" si="10"/>
        <v>13.091679403106157</v>
      </c>
      <c r="I252">
        <f t="shared" si="11"/>
        <v>2.9083205968938426</v>
      </c>
    </row>
    <row r="253" spans="1:9" ht="15" thickBot="1" x14ac:dyDescent="0.4">
      <c r="A253" s="19">
        <v>11293</v>
      </c>
      <c r="B253" t="s">
        <v>51</v>
      </c>
      <c r="C253" s="20"/>
      <c r="D253" t="s">
        <v>61</v>
      </c>
      <c r="E253" s="21">
        <v>35</v>
      </c>
      <c r="F253" s="22">
        <v>3</v>
      </c>
      <c r="G253" s="17">
        <f t="shared" si="9"/>
        <v>32</v>
      </c>
      <c r="H253">
        <f t="shared" si="10"/>
        <v>18.049502013479689</v>
      </c>
      <c r="I253">
        <f t="shared" si="11"/>
        <v>13.950497986520311</v>
      </c>
    </row>
    <row r="254" spans="1:9" ht="15" thickBot="1" x14ac:dyDescent="0.4">
      <c r="A254" s="19">
        <v>11293</v>
      </c>
      <c r="B254" t="s">
        <v>39</v>
      </c>
      <c r="C254" s="20"/>
      <c r="D254" t="s">
        <v>36</v>
      </c>
      <c r="E254" s="21">
        <v>26</v>
      </c>
      <c r="F254" s="22">
        <v>24</v>
      </c>
      <c r="G254" s="17">
        <f t="shared" si="9"/>
        <v>2</v>
      </c>
      <c r="H254">
        <f t="shared" si="10"/>
        <v>6.2682720646043322</v>
      </c>
      <c r="I254">
        <f t="shared" si="11"/>
        <v>4.2682720646043322</v>
      </c>
    </row>
    <row r="255" spans="1:9" ht="15" thickBot="1" x14ac:dyDescent="0.4">
      <c r="A255" s="19">
        <v>11293</v>
      </c>
      <c r="B255" t="s">
        <v>52</v>
      </c>
      <c r="C255" s="20" t="s">
        <v>35</v>
      </c>
      <c r="D255" t="s">
        <v>54</v>
      </c>
      <c r="E255" s="21">
        <v>23</v>
      </c>
      <c r="F255" s="22">
        <v>9</v>
      </c>
      <c r="G255" s="17">
        <f t="shared" si="9"/>
        <v>14</v>
      </c>
      <c r="H255">
        <f t="shared" si="10"/>
        <v>2.8603890803388166</v>
      </c>
      <c r="I255">
        <f t="shared" si="11"/>
        <v>11.139610919661184</v>
      </c>
    </row>
    <row r="256" spans="1:9" x14ac:dyDescent="0.35">
      <c r="A256" s="24">
        <v>11293</v>
      </c>
      <c r="B256" s="23" t="s">
        <v>50</v>
      </c>
      <c r="C256" s="25" t="s">
        <v>35</v>
      </c>
      <c r="D256" s="23" t="s">
        <v>32</v>
      </c>
      <c r="E256" s="26">
        <v>33</v>
      </c>
      <c r="F256" s="27">
        <v>17</v>
      </c>
      <c r="G256" s="28">
        <f t="shared" si="9"/>
        <v>16</v>
      </c>
      <c r="H256" s="23">
        <f t="shared" si="10"/>
        <v>-3.9917790603133105</v>
      </c>
      <c r="I256" s="23">
        <f t="shared" si="11"/>
        <v>19.991779060313309</v>
      </c>
    </row>
    <row r="257" spans="1:10" ht="15" thickBot="1" x14ac:dyDescent="0.4">
      <c r="A257" s="29"/>
      <c r="C257" s="30"/>
      <c r="E257" s="31"/>
      <c r="F257" s="32"/>
      <c r="G257" s="17"/>
    </row>
    <row r="258" spans="1:10" ht="15" thickBot="1" x14ac:dyDescent="0.4">
      <c r="A258" s="19"/>
      <c r="C258" s="20"/>
      <c r="E258" s="21"/>
      <c r="F258" s="22"/>
      <c r="G258" s="17"/>
    </row>
    <row r="259" spans="1:10" ht="15" thickBot="1" x14ac:dyDescent="0.4">
      <c r="A259" s="19" t="s">
        <v>63</v>
      </c>
      <c r="C259" s="20"/>
      <c r="E259" s="21"/>
      <c r="F259" s="22"/>
      <c r="G259" s="17"/>
    </row>
    <row r="260" spans="1:10" ht="15" thickBot="1" x14ac:dyDescent="0.4">
      <c r="A260" s="12" t="s">
        <v>16</v>
      </c>
      <c r="B260" s="12" t="s">
        <v>17</v>
      </c>
      <c r="C260" s="12" t="s">
        <v>18</v>
      </c>
      <c r="D260" s="12" t="s">
        <v>19</v>
      </c>
      <c r="E260" s="12" t="s">
        <v>20</v>
      </c>
      <c r="F260" s="12" t="s">
        <v>21</v>
      </c>
      <c r="G260" s="12" t="s">
        <v>22</v>
      </c>
      <c r="H260" s="12" t="s">
        <v>23</v>
      </c>
      <c r="I260" s="12" t="s">
        <v>24</v>
      </c>
      <c r="J260" s="12" t="s">
        <v>25</v>
      </c>
    </row>
    <row r="261" spans="1:10" ht="15" thickBot="1" x14ac:dyDescent="0.4">
      <c r="A261" s="19">
        <v>38353</v>
      </c>
      <c r="B261" t="s">
        <v>50</v>
      </c>
      <c r="C261" s="20" t="s">
        <v>35</v>
      </c>
      <c r="D261" t="s">
        <v>38</v>
      </c>
      <c r="E261" s="21">
        <v>21</v>
      </c>
      <c r="F261" s="22">
        <v>7</v>
      </c>
      <c r="G261" s="17">
        <f t="shared" ref="G261:G271" si="12">E261-F261</f>
        <v>14</v>
      </c>
      <c r="H261">
        <f t="shared" ref="H261:H270" si="13">INDEX($M$3:$M$34,MATCH(B261,$L$3:$L$34,0))-INDEX($M$3:$M$34,MATCH(D261,$L$3:$L$34,0))+IF(C261="",M$1,-M$1)</f>
        <v>-7.4002053962942647</v>
      </c>
      <c r="I261">
        <f t="shared" ref="I261:I271" si="14">ABS(G261-H261)</f>
        <v>21.400205396294265</v>
      </c>
      <c r="J261">
        <f>SUM(I261:I271)</f>
        <v>88.336839629291035</v>
      </c>
    </row>
    <row r="262" spans="1:10" ht="15" thickBot="1" x14ac:dyDescent="0.4">
      <c r="A262" s="19">
        <v>38353</v>
      </c>
      <c r="B262" t="s">
        <v>53</v>
      </c>
      <c r="C262" s="20"/>
      <c r="D262" t="s">
        <v>57</v>
      </c>
      <c r="E262" s="21">
        <v>24</v>
      </c>
      <c r="F262" s="22">
        <v>22</v>
      </c>
      <c r="G262" s="17">
        <f t="shared" si="12"/>
        <v>2</v>
      </c>
      <c r="H262">
        <f t="shared" si="13"/>
        <v>1.2994284139123726</v>
      </c>
      <c r="I262">
        <f t="shared" si="14"/>
        <v>0.70057158608762737</v>
      </c>
    </row>
    <row r="263" spans="1:10" ht="15" thickBot="1" x14ac:dyDescent="0.4">
      <c r="A263" s="19">
        <v>38718</v>
      </c>
      <c r="B263" t="s">
        <v>52</v>
      </c>
      <c r="C263" s="20" t="s">
        <v>35</v>
      </c>
      <c r="D263" t="s">
        <v>39</v>
      </c>
      <c r="E263" s="21">
        <v>23</v>
      </c>
      <c r="F263" s="22">
        <v>17</v>
      </c>
      <c r="G263" s="17">
        <f t="shared" si="12"/>
        <v>6</v>
      </c>
      <c r="H263">
        <f t="shared" si="13"/>
        <v>-3.4139553646288214</v>
      </c>
      <c r="I263">
        <f t="shared" si="14"/>
        <v>9.413955364628821</v>
      </c>
      <c r="J263" s="12" t="s">
        <v>24</v>
      </c>
    </row>
    <row r="264" spans="1:10" ht="15" thickBot="1" x14ac:dyDescent="0.4">
      <c r="A264" s="19">
        <v>38718</v>
      </c>
      <c r="B264" t="s">
        <v>27</v>
      </c>
      <c r="C264" s="20" t="s">
        <v>35</v>
      </c>
      <c r="D264" t="s">
        <v>48</v>
      </c>
      <c r="E264" s="21">
        <v>16</v>
      </c>
      <c r="F264" s="22">
        <v>15</v>
      </c>
      <c r="G264" s="17">
        <f t="shared" si="12"/>
        <v>1</v>
      </c>
      <c r="H264">
        <f t="shared" si="13"/>
        <v>-7.2838932125749682</v>
      </c>
      <c r="I264">
        <f t="shared" si="14"/>
        <v>8.2838932125749682</v>
      </c>
      <c r="J264">
        <f>J261/COUNT(G261:G515)</f>
        <v>8.0306217844810028</v>
      </c>
    </row>
    <row r="265" spans="1:10" ht="15" thickBot="1" x14ac:dyDescent="0.4">
      <c r="A265" s="19">
        <v>40909</v>
      </c>
      <c r="B265" t="s">
        <v>51</v>
      </c>
      <c r="C265" s="20"/>
      <c r="D265" t="s">
        <v>50</v>
      </c>
      <c r="E265" s="21">
        <v>31</v>
      </c>
      <c r="F265" s="22">
        <v>13</v>
      </c>
      <c r="G265" s="17">
        <f t="shared" si="12"/>
        <v>18</v>
      </c>
      <c r="H265">
        <f t="shared" si="13"/>
        <v>10.760550095197097</v>
      </c>
      <c r="I265">
        <f t="shared" si="14"/>
        <v>7.2394499048029033</v>
      </c>
    </row>
    <row r="266" spans="1:10" ht="15" thickBot="1" x14ac:dyDescent="0.4">
      <c r="A266" s="19">
        <v>40909</v>
      </c>
      <c r="B266" t="s">
        <v>60</v>
      </c>
      <c r="C266" s="20"/>
      <c r="D266" t="s">
        <v>53</v>
      </c>
      <c r="E266" s="21">
        <v>30</v>
      </c>
      <c r="F266" s="22">
        <v>22</v>
      </c>
      <c r="G266" s="17">
        <f t="shared" si="12"/>
        <v>8</v>
      </c>
      <c r="H266">
        <f t="shared" si="13"/>
        <v>7.1735397727754453</v>
      </c>
      <c r="I266">
        <f t="shared" si="14"/>
        <v>0.8264602272245547</v>
      </c>
    </row>
    <row r="267" spans="1:10" ht="15" thickBot="1" x14ac:dyDescent="0.4">
      <c r="A267" s="19">
        <v>41275</v>
      </c>
      <c r="B267" t="s">
        <v>37</v>
      </c>
      <c r="C267" s="20"/>
      <c r="D267" t="s">
        <v>52</v>
      </c>
      <c r="E267" s="21">
        <v>41</v>
      </c>
      <c r="F267" s="22">
        <v>28</v>
      </c>
      <c r="G267" s="17">
        <f t="shared" si="12"/>
        <v>13</v>
      </c>
      <c r="H267">
        <f t="shared" si="13"/>
        <v>5.8045538985461587</v>
      </c>
      <c r="I267">
        <f t="shared" si="14"/>
        <v>7.1954461014538413</v>
      </c>
    </row>
    <row r="268" spans="1:10" ht="15" thickBot="1" x14ac:dyDescent="0.4">
      <c r="A268" s="19">
        <v>41275</v>
      </c>
      <c r="B268" t="s">
        <v>47</v>
      </c>
      <c r="C268" s="20"/>
      <c r="D268" t="s">
        <v>27</v>
      </c>
      <c r="E268" s="21">
        <v>20</v>
      </c>
      <c r="F268" s="22">
        <v>14</v>
      </c>
      <c r="G268" s="17">
        <f t="shared" si="12"/>
        <v>6</v>
      </c>
      <c r="H268">
        <f t="shared" si="13"/>
        <v>14.002749031518185</v>
      </c>
      <c r="I268">
        <f t="shared" si="14"/>
        <v>8.0027490315181851</v>
      </c>
    </row>
    <row r="269" spans="1:10" ht="15" thickBot="1" x14ac:dyDescent="0.4">
      <c r="A269" s="19">
        <v>43831</v>
      </c>
      <c r="B269" t="s">
        <v>60</v>
      </c>
      <c r="C269" s="20" t="s">
        <v>35</v>
      </c>
      <c r="D269" t="s">
        <v>47</v>
      </c>
      <c r="E269" s="21">
        <v>26</v>
      </c>
      <c r="F269" s="22">
        <v>23</v>
      </c>
      <c r="G269" s="17">
        <f t="shared" si="12"/>
        <v>3</v>
      </c>
      <c r="H269">
        <f t="shared" si="13"/>
        <v>-6.4294937501388496</v>
      </c>
      <c r="I269">
        <f t="shared" si="14"/>
        <v>9.4294937501388496</v>
      </c>
    </row>
    <row r="270" spans="1:10" ht="15" thickBot="1" x14ac:dyDescent="0.4">
      <c r="A270" s="19">
        <v>43831</v>
      </c>
      <c r="B270" t="s">
        <v>37</v>
      </c>
      <c r="C270" s="20" t="s">
        <v>35</v>
      </c>
      <c r="D270" t="s">
        <v>51</v>
      </c>
      <c r="E270" s="21">
        <v>37</v>
      </c>
      <c r="F270" s="22">
        <v>31</v>
      </c>
      <c r="G270" s="17">
        <f t="shared" si="12"/>
        <v>6</v>
      </c>
      <c r="H270">
        <f t="shared" si="13"/>
        <v>-0.61594341503067129</v>
      </c>
      <c r="I270">
        <f t="shared" si="14"/>
        <v>6.6159434150306708</v>
      </c>
    </row>
    <row r="271" spans="1:10" x14ac:dyDescent="0.35">
      <c r="A271" s="24">
        <v>37653</v>
      </c>
      <c r="B271" s="23" t="s">
        <v>37</v>
      </c>
      <c r="C271" s="25" t="s">
        <v>64</v>
      </c>
      <c r="D271" s="23" t="s">
        <v>60</v>
      </c>
      <c r="E271" s="26">
        <v>13</v>
      </c>
      <c r="F271" s="27">
        <v>3</v>
      </c>
      <c r="G271" s="28">
        <f t="shared" si="12"/>
        <v>10</v>
      </c>
      <c r="H271" s="23">
        <f>INDEX($M$3:$M$34,MATCH(B271,$L$3:$L$34,0))-INDEX($M$3:$M$34,MATCH(D271,$L$3:$L$34,0))</f>
        <v>0.77132836046366116</v>
      </c>
      <c r="I271" s="23">
        <f t="shared" si="14"/>
        <v>9.2286716395363388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Before</vt:lpstr>
      <vt:lpstr>After</vt:lpstr>
      <vt:lpstr>NFL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2024-10-26T11:02:48Z</dcterms:created>
  <dcterms:modified xsi:type="dcterms:W3CDTF">2024-10-26T11:13:06Z</dcterms:modified>
</cp:coreProperties>
</file>