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AC70A571-23D6-4B8E-9377-40F61E8B7D6F}" xr6:coauthVersionLast="47" xr6:coauthVersionMax="47" xr10:uidLastSave="{45FBD530-8ED9-496B-AB7E-A31750D5CB25}"/>
  <bookViews>
    <workbookView xWindow="-110" yWindow="-110" windowWidth="19420" windowHeight="10300" xr2:uid="{13E7090B-A08E-402B-9606-C52ADEE1DFA1}"/>
  </bookViews>
  <sheets>
    <sheet name="Sheet2" sheetId="2" r:id="rId1"/>
    <sheet name="DAgost" sheetId="1" r:id="rId2"/>
  </sheets>
  <externalReferences>
    <externalReference r:id="rId3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 a="1"/>
  <c r="H30" i="1" s="1"/>
  <c r="E28" i="1" a="1"/>
  <c r="F30" i="1" s="1"/>
  <c r="H26" i="1"/>
  <c r="E26" i="1"/>
  <c r="M24" i="1"/>
  <c r="L24" i="1"/>
  <c r="M23" i="1"/>
  <c r="L23" i="1"/>
  <c r="M21" i="1"/>
  <c r="L21" i="1"/>
  <c r="M20" i="1"/>
  <c r="L20" i="1"/>
  <c r="H20" i="1" a="1"/>
  <c r="H24" i="1" s="1"/>
  <c r="E20" i="1" a="1"/>
  <c r="F23" i="1" s="1"/>
  <c r="AD19" i="1"/>
  <c r="AB19" i="1"/>
  <c r="AD18" i="1"/>
  <c r="AB18" i="1"/>
  <c r="Y18" i="1"/>
  <c r="W22" i="1"/>
  <c r="V22" i="1"/>
  <c r="W21" i="1"/>
  <c r="V20" i="1"/>
  <c r="W19" i="1"/>
  <c r="V18" i="1" a="1"/>
  <c r="W18" i="1" s="1"/>
  <c r="T18" i="1"/>
  <c r="Q18" i="1" a="1"/>
  <c r="R19" i="1" s="1"/>
  <c r="H18" i="1"/>
  <c r="E18" i="1"/>
  <c r="AD11" i="1"/>
  <c r="AB11" i="1"/>
  <c r="AD10" i="1"/>
  <c r="AB10" i="1"/>
  <c r="Y10" i="1"/>
  <c r="T10" i="1"/>
  <c r="Y9" i="1"/>
  <c r="T9" i="1"/>
  <c r="Y8" i="1"/>
  <c r="T8" i="1"/>
  <c r="AD5" i="1"/>
  <c r="Y5" i="1"/>
  <c r="T5" i="1"/>
  <c r="E15" i="1"/>
  <c r="E14" i="1" s="1"/>
  <c r="W8" i="1"/>
  <c r="R8" i="1"/>
  <c r="R10" i="1" s="1"/>
  <c r="W5" i="1"/>
  <c r="W9" i="1" s="1"/>
  <c r="R5" i="1"/>
  <c r="R9" i="1" s="1"/>
  <c r="R13" i="1" s="1"/>
  <c r="V19" i="1" l="1"/>
  <c r="W20" i="1"/>
  <c r="H28" i="1"/>
  <c r="V21" i="1"/>
  <c r="I30" i="1"/>
  <c r="E24" i="1"/>
  <c r="F24" i="1"/>
  <c r="Q20" i="1"/>
  <c r="R20" i="1"/>
  <c r="I24" i="1"/>
  <c r="E28" i="1"/>
  <c r="Q21" i="1"/>
  <c r="F28" i="1"/>
  <c r="R21" i="1"/>
  <c r="E29" i="1"/>
  <c r="Q22" i="1"/>
  <c r="F29" i="1"/>
  <c r="R22" i="1"/>
  <c r="E30" i="1"/>
  <c r="E20" i="1"/>
  <c r="E21" i="1"/>
  <c r="I21" i="1"/>
  <c r="I20" i="1"/>
  <c r="H21" i="1"/>
  <c r="F22" i="1"/>
  <c r="H23" i="1"/>
  <c r="H29" i="1"/>
  <c r="Q19" i="1"/>
  <c r="V18" i="1"/>
  <c r="E23" i="1"/>
  <c r="I23" i="1"/>
  <c r="I29" i="1"/>
  <c r="H20" i="1"/>
  <c r="F20" i="1"/>
  <c r="Q23" i="1"/>
  <c r="R23" i="1"/>
  <c r="F21" i="1"/>
  <c r="H22" i="1"/>
  <c r="Q18" i="1"/>
  <c r="V23" i="1"/>
  <c r="E22" i="1"/>
  <c r="I22" i="1"/>
  <c r="I28" i="1"/>
  <c r="R18" i="1"/>
  <c r="W23" i="1"/>
  <c r="E13" i="1"/>
  <c r="G14" i="1"/>
  <c r="R11" i="1"/>
  <c r="W13" i="1"/>
  <c r="W12" i="1"/>
  <c r="W10" i="1"/>
  <c r="W11" i="1" s="1"/>
  <c r="R12" i="1"/>
  <c r="G15" i="1"/>
  <c r="F15" i="1" s="1"/>
  <c r="E12" i="1" l="1"/>
  <c r="G13" i="1"/>
  <c r="F14" i="1" s="1"/>
  <c r="AB5" i="1"/>
  <c r="AB6" i="1" s="1"/>
  <c r="E11" i="1" l="1"/>
  <c r="G12" i="1"/>
  <c r="F13" i="1" s="1"/>
  <c r="E10" i="1" l="1"/>
  <c r="G11" i="1"/>
  <c r="F12" i="1" s="1"/>
  <c r="F11" i="1" l="1"/>
  <c r="G10" i="1"/>
  <c r="E9" i="1"/>
  <c r="G9" i="1" l="1"/>
  <c r="F9" i="1" s="1"/>
  <c r="E8" i="1"/>
  <c r="F10" i="1" l="1"/>
</calcChain>
</file>

<file path=xl/sharedStrings.xml><?xml version="1.0" encoding="utf-8"?>
<sst xmlns="http://schemas.openxmlformats.org/spreadsheetml/2006/main" count="47" uniqueCount="30">
  <si>
    <t>D'Agostino-Pearson Test (sample)</t>
  </si>
  <si>
    <t>Frequency Table</t>
  </si>
  <si>
    <t>Skewness Test</t>
  </si>
  <si>
    <t>Kurtosis Test</t>
  </si>
  <si>
    <t>D'Agostino-Pearson Test</t>
  </si>
  <si>
    <t>Bin size</t>
  </si>
  <si>
    <t>size</t>
  </si>
  <si>
    <t>stat</t>
  </si>
  <si>
    <t>alpha</t>
  </si>
  <si>
    <t>p-value</t>
  </si>
  <si>
    <t>=CHISQ.DIST.RT(AB5,2)</t>
  </si>
  <si>
    <t>item</t>
  </si>
  <si>
    <t>freq</t>
  </si>
  <si>
    <t>cum</t>
  </si>
  <si>
    <t>skewness</t>
  </si>
  <si>
    <t>kurtosis</t>
  </si>
  <si>
    <t>Shapiro-Wilk Test</t>
  </si>
  <si>
    <t>s.e.</t>
  </si>
  <si>
    <t>test stat</t>
  </si>
  <si>
    <t>=2*NORM.S.DIST(-ABS(R10),TRUE)</t>
  </si>
  <si>
    <t>=2*NORM.S.DIST(-ABS(W10),TRUE)</t>
  </si>
  <si>
    <t>lower</t>
  </si>
  <si>
    <t>=R8-R9*NORM.S.INV(1-R6/2)</t>
  </si>
  <si>
    <t>=W8-W9*NORM.S.INV(1-W6/2)</t>
  </si>
  <si>
    <t>upper</t>
  </si>
  <si>
    <t>=R8+R9*NORM.S.INV(1-R6/2)</t>
  </si>
  <si>
    <t>=W8+W9*NORM.S.INV(1-W6/2)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</si>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</sst>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DAgost!$E$9:$E$15</c:f>
              <c:numCache>
                <c:formatCode>General</c:formatCode>
                <c:ptCount val="7"/>
                <c:pt idx="0">
                  <c:v>26</c:v>
                </c:pt>
                <c:pt idx="1">
                  <c:v>38</c:v>
                </c:pt>
                <c:pt idx="2">
                  <c:v>50</c:v>
                </c:pt>
                <c:pt idx="3">
                  <c:v>62</c:v>
                </c:pt>
                <c:pt idx="4">
                  <c:v>74</c:v>
                </c:pt>
                <c:pt idx="5">
                  <c:v>86</c:v>
                </c:pt>
                <c:pt idx="6">
                  <c:v>98</c:v>
                </c:pt>
              </c:numCache>
            </c:numRef>
          </c:cat>
          <c:val>
            <c:numRef>
              <c:f>DAgost!$F$9:$F$15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D-4240-AB56-EBA648F5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235192"/>
        <c:axId val="777232840"/>
      </c:barChart>
      <c:catAx>
        <c:axId val="777235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7232840"/>
        <c:crosses val="autoZero"/>
        <c:auto val="1"/>
        <c:lblAlgn val="ctr"/>
        <c:lblOffset val="100"/>
        <c:noMultiLvlLbl val="0"/>
      </c:catAx>
      <c:valAx>
        <c:axId val="777232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7235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109537</xdr:rowOff>
    </xdr:from>
    <xdr:to>
      <xdr:col>14</xdr:col>
      <xdr:colOff>504825</xdr:colOff>
      <xdr:row>15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C2206C-8EA9-4B74-8F6B-B75C4BCF6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Goodness%20of%20Fit%2026%20April%202022.xlsx" TargetMode="External"/><Relationship Id="rId1" Type="http://schemas.openxmlformats.org/officeDocument/2006/relationships/externalLinkPath" Target="/38f5cd2f1f925cfd/Documenti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E9">
            <v>26</v>
          </cell>
          <cell r="F9">
            <v>1</v>
          </cell>
        </row>
        <row r="10">
          <cell r="E10">
            <v>38</v>
          </cell>
          <cell r="F10">
            <v>3</v>
          </cell>
        </row>
        <row r="11">
          <cell r="E11">
            <v>50</v>
          </cell>
          <cell r="F11">
            <v>5</v>
          </cell>
        </row>
        <row r="12">
          <cell r="E12">
            <v>62</v>
          </cell>
          <cell r="F12">
            <v>5</v>
          </cell>
        </row>
        <row r="13">
          <cell r="E13">
            <v>74</v>
          </cell>
          <cell r="F13">
            <v>4</v>
          </cell>
        </row>
        <row r="14">
          <cell r="E14">
            <v>86</v>
          </cell>
          <cell r="F14">
            <v>3</v>
          </cell>
        </row>
        <row r="15">
          <cell r="E15">
            <v>98</v>
          </cell>
          <cell r="F15">
            <v>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E25B-0F01-4B3F-BBC4-370DE03BB2E6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27</v>
      </c>
    </row>
    <row r="2" spans="1:13" x14ac:dyDescent="0.35">
      <c r="A2" t="s">
        <v>4</v>
      </c>
    </row>
    <row r="4" spans="1:13" x14ac:dyDescent="0.35">
      <c r="A4" t="s">
        <v>28</v>
      </c>
      <c r="B4" s="14">
        <v>45482</v>
      </c>
    </row>
    <row r="6" spans="1:13" x14ac:dyDescent="0.35">
      <c r="A6" s="15" t="s">
        <v>29</v>
      </c>
    </row>
    <row r="10" spans="1:13" ht="18.5" x14ac:dyDescent="0.45">
      <c r="M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F3AB-E36B-4899-9D67-F019D4882D47}">
  <dimension ref="A1:AD30"/>
  <sheetViews>
    <sheetView workbookViewId="0"/>
  </sheetViews>
  <sheetFormatPr defaultRowHeight="14.5" x14ac:dyDescent="0.35"/>
  <cols>
    <col min="1" max="1" width="3.1796875" customWidth="1"/>
    <col min="2" max="3" width="5" customWidth="1"/>
    <col min="13" max="13" width="9.1796875" customWidth="1"/>
    <col min="17" max="17" width="9.54296875" customWidth="1"/>
    <col min="19" max="19" width="3.7265625" customWidth="1"/>
    <col min="20" max="20" width="39.7265625" customWidth="1"/>
    <col min="22" max="22" width="9.54296875" customWidth="1"/>
    <col min="24" max="24" width="3.7265625" customWidth="1"/>
    <col min="25" max="25" width="51.54296875" customWidth="1"/>
    <col min="29" max="29" width="3.7265625" customWidth="1"/>
    <col min="30" max="30" width="21" customWidth="1"/>
  </cols>
  <sheetData>
    <row r="1" spans="1:30" x14ac:dyDescent="0.35">
      <c r="A1" s="1" t="s">
        <v>0</v>
      </c>
    </row>
    <row r="3" spans="1:30" x14ac:dyDescent="0.35">
      <c r="E3" t="s">
        <v>1</v>
      </c>
      <c r="Q3" t="s">
        <v>2</v>
      </c>
      <c r="V3" t="s">
        <v>3</v>
      </c>
      <c r="AA3" t="s">
        <v>4</v>
      </c>
    </row>
    <row r="4" spans="1:30" x14ac:dyDescent="0.35">
      <c r="B4" s="2">
        <v>34</v>
      </c>
      <c r="C4" s="3">
        <v>50</v>
      </c>
    </row>
    <row r="5" spans="1:30" x14ac:dyDescent="0.35">
      <c r="B5" s="4">
        <v>56</v>
      </c>
      <c r="C5" s="5">
        <v>62</v>
      </c>
      <c r="E5" t="s">
        <v>5</v>
      </c>
      <c r="F5">
        <v>12</v>
      </c>
      <c r="Q5" t="s">
        <v>6</v>
      </c>
      <c r="R5" s="6">
        <f>COUNT(B4:C15)</f>
        <v>24</v>
      </c>
      <c r="T5" t="e">
        <f ca="1">FTEXT(R5)</f>
        <v>#NAME?</v>
      </c>
      <c r="V5" t="s">
        <v>6</v>
      </c>
      <c r="W5" s="6">
        <f>COUNT(B4:C15)</f>
        <v>24</v>
      </c>
      <c r="Y5" t="e">
        <f ca="1">FTEXT(W5)</f>
        <v>#NAME?</v>
      </c>
      <c r="AA5" t="s">
        <v>7</v>
      </c>
      <c r="AB5" s="6">
        <f>R10^2+W10^2</f>
        <v>0.90425586277436976</v>
      </c>
      <c r="AD5" t="e">
        <f ca="1">FTEXT(AB5)</f>
        <v>#NAME?</v>
      </c>
    </row>
    <row r="6" spans="1:30" x14ac:dyDescent="0.35">
      <c r="B6" s="4">
        <v>39</v>
      </c>
      <c r="C6" s="5">
        <v>75</v>
      </c>
      <c r="Q6" t="s">
        <v>8</v>
      </c>
      <c r="R6" s="7">
        <v>0.05</v>
      </c>
      <c r="V6" t="s">
        <v>8</v>
      </c>
      <c r="W6" s="7">
        <v>0.05</v>
      </c>
      <c r="AA6" t="s">
        <v>9</v>
      </c>
      <c r="AB6" s="7">
        <f>CHIDIST(AB5,2)</f>
        <v>0.63627276526061727</v>
      </c>
      <c r="AD6" s="8" t="s">
        <v>10</v>
      </c>
    </row>
    <row r="7" spans="1:30" x14ac:dyDescent="0.35">
      <c r="B7" s="4">
        <v>71</v>
      </c>
      <c r="C7" s="5">
        <v>44</v>
      </c>
      <c r="E7" s="9" t="s">
        <v>11</v>
      </c>
      <c r="F7" s="9" t="s">
        <v>12</v>
      </c>
      <c r="G7" s="9" t="s">
        <v>13</v>
      </c>
    </row>
    <row r="8" spans="1:30" x14ac:dyDescent="0.35">
      <c r="B8" s="4">
        <v>84</v>
      </c>
      <c r="C8" s="5">
        <v>88</v>
      </c>
      <c r="E8">
        <f t="shared" ref="E8:E13" si="0">E9-$F$5</f>
        <v>14</v>
      </c>
      <c r="Q8" t="s">
        <v>14</v>
      </c>
      <c r="R8" s="6">
        <f>SKEW(B4:C15)</f>
        <v>0.19570074975097188</v>
      </c>
      <c r="T8" t="e">
        <f ca="1">FTEXT(R8)</f>
        <v>#NAME?</v>
      </c>
      <c r="V8" t="s">
        <v>15</v>
      </c>
      <c r="W8" s="6">
        <f>KURT(B4:C15)</f>
        <v>-0.78550983722770162</v>
      </c>
      <c r="Y8" t="e">
        <f ca="1">FTEXT(W8)</f>
        <v>#NAME?</v>
      </c>
      <c r="AA8" t="s">
        <v>16</v>
      </c>
    </row>
    <row r="9" spans="1:30" x14ac:dyDescent="0.35">
      <c r="B9" s="4">
        <v>92</v>
      </c>
      <c r="C9" s="5">
        <v>53</v>
      </c>
      <c r="E9">
        <f t="shared" si="0"/>
        <v>26</v>
      </c>
      <c r="F9">
        <f>G9-G8</f>
        <v>1</v>
      </c>
      <c r="G9">
        <f t="shared" ref="G9:G15" si="1">COUNTIF($B$4:$C$15,"&lt;="&amp;E9)</f>
        <v>1</v>
      </c>
      <c r="Q9" t="s">
        <v>17</v>
      </c>
      <c r="R9" s="10">
        <f>SQRT(6*R5*(R5-1)/((R5-2)*(R5+1)*(R5+3)))</f>
        <v>0.47226084215219771</v>
      </c>
      <c r="T9" t="e">
        <f ca="1">FTEXT(R9)</f>
        <v>#NAME?</v>
      </c>
      <c r="V9" t="s">
        <v>17</v>
      </c>
      <c r="W9" s="10">
        <f>2*(W5-1)*SQRT(6*W5/((W5-2)*(W5-3)*(W5+3)*(W5+5)))</f>
        <v>0.91777708260190083</v>
      </c>
      <c r="Y9" t="e">
        <f ca="1">FTEXT(W9)</f>
        <v>#NAME?</v>
      </c>
    </row>
    <row r="10" spans="1:30" x14ac:dyDescent="0.35">
      <c r="B10" s="4">
        <v>44</v>
      </c>
      <c r="C10" s="5">
        <v>61</v>
      </c>
      <c r="E10">
        <f t="shared" si="0"/>
        <v>38</v>
      </c>
      <c r="F10">
        <f t="shared" ref="F10:F15" si="2">G10-G9</f>
        <v>3</v>
      </c>
      <c r="G10">
        <f t="shared" si="1"/>
        <v>4</v>
      </c>
      <c r="Q10" t="s">
        <v>18</v>
      </c>
      <c r="R10" s="10">
        <f>R8/R9</f>
        <v>0.41439122680406876</v>
      </c>
      <c r="T10" t="e">
        <f ca="1">FTEXT(R10)</f>
        <v>#NAME?</v>
      </c>
      <c r="V10" t="s">
        <v>18</v>
      </c>
      <c r="W10" s="10">
        <f>W8/W9</f>
        <v>-0.855883037524514</v>
      </c>
      <c r="Y10" t="e">
        <f ca="1">FTEXT(W10)</f>
        <v>#NAME?</v>
      </c>
      <c r="AA10" t="s">
        <v>7</v>
      </c>
      <c r="AB10" s="6" t="e">
        <f ca="1">SHAPIRO(B4:C15)</f>
        <v>#NAME?</v>
      </c>
      <c r="AD10" t="e">
        <f ca="1">FTEXT(AB10)</f>
        <v>#NAME?</v>
      </c>
    </row>
    <row r="11" spans="1:30" x14ac:dyDescent="0.35">
      <c r="B11" s="4">
        <v>67</v>
      </c>
      <c r="C11" s="5">
        <v>25</v>
      </c>
      <c r="E11">
        <f t="shared" si="0"/>
        <v>50</v>
      </c>
      <c r="F11">
        <f t="shared" si="2"/>
        <v>5</v>
      </c>
      <c r="G11">
        <f t="shared" si="1"/>
        <v>9</v>
      </c>
      <c r="Q11" t="s">
        <v>9</v>
      </c>
      <c r="R11" s="10">
        <f>2*NORMSDIST(-ABS(R10))</f>
        <v>0.67858761297668246</v>
      </c>
      <c r="T11" s="8" t="s">
        <v>19</v>
      </c>
      <c r="V11" t="s">
        <v>9</v>
      </c>
      <c r="W11" s="10">
        <f>2*NORMSDIST(-ABS(W10))</f>
        <v>0.39206247832380764</v>
      </c>
      <c r="Y11" s="8" t="s">
        <v>20</v>
      </c>
      <c r="AA11" t="s">
        <v>9</v>
      </c>
      <c r="AB11" s="7" t="e">
        <f ca="1">SWTEST(B4:C15)</f>
        <v>#NAME?</v>
      </c>
      <c r="AD11" t="e">
        <f ca="1">FTEXT(AB11)</f>
        <v>#NAME?</v>
      </c>
    </row>
    <row r="12" spans="1:30" x14ac:dyDescent="0.35">
      <c r="B12" s="4">
        <v>98</v>
      </c>
      <c r="C12" s="5">
        <v>36</v>
      </c>
      <c r="E12">
        <f t="shared" si="0"/>
        <v>62</v>
      </c>
      <c r="F12">
        <f t="shared" si="2"/>
        <v>5</v>
      </c>
      <c r="G12">
        <f t="shared" si="1"/>
        <v>14</v>
      </c>
      <c r="Q12" t="s">
        <v>21</v>
      </c>
      <c r="R12" s="10">
        <f>R8-R9*NORMSINV(1-R6/2)</f>
        <v>-0.72991349217589085</v>
      </c>
      <c r="T12" s="8" t="s">
        <v>22</v>
      </c>
      <c r="V12" t="s">
        <v>21</v>
      </c>
      <c r="W12" s="10">
        <f>W8-W9*NORMSINV(1-W6/2)</f>
        <v>-2.5843198649636694</v>
      </c>
      <c r="Y12" s="8" t="s">
        <v>23</v>
      </c>
    </row>
    <row r="13" spans="1:30" x14ac:dyDescent="0.35">
      <c r="B13" s="4">
        <v>49</v>
      </c>
      <c r="C13" s="5">
        <v>66</v>
      </c>
      <c r="E13">
        <f t="shared" si="0"/>
        <v>74</v>
      </c>
      <c r="F13">
        <f t="shared" si="2"/>
        <v>4</v>
      </c>
      <c r="G13">
        <f t="shared" si="1"/>
        <v>18</v>
      </c>
      <c r="Q13" t="s">
        <v>24</v>
      </c>
      <c r="R13" s="7">
        <f>R8+R9*NORMSINV(1-R6/2)</f>
        <v>1.1213149916778347</v>
      </c>
      <c r="T13" s="8" t="s">
        <v>25</v>
      </c>
      <c r="V13" t="s">
        <v>24</v>
      </c>
      <c r="W13" s="7">
        <f>W8+W9*NORMSINV(1-W6/2)</f>
        <v>1.0133001905082659</v>
      </c>
      <c r="Y13" s="8" t="s">
        <v>26</v>
      </c>
    </row>
    <row r="14" spans="1:30" x14ac:dyDescent="0.35">
      <c r="B14" s="4">
        <v>55</v>
      </c>
      <c r="C14" s="5">
        <v>77</v>
      </c>
      <c r="E14">
        <f>E15-$F$5</f>
        <v>86</v>
      </c>
      <c r="F14">
        <f t="shared" si="2"/>
        <v>3</v>
      </c>
      <c r="G14">
        <f t="shared" si="1"/>
        <v>21</v>
      </c>
    </row>
    <row r="15" spans="1:30" x14ac:dyDescent="0.35">
      <c r="B15" s="11">
        <v>73</v>
      </c>
      <c r="C15" s="12">
        <v>35</v>
      </c>
      <c r="E15" s="13">
        <f>MAX(B4:C15)</f>
        <v>98</v>
      </c>
      <c r="F15" s="13">
        <f t="shared" si="2"/>
        <v>3</v>
      </c>
      <c r="G15" s="13">
        <f t="shared" si="1"/>
        <v>24</v>
      </c>
    </row>
    <row r="18" spans="5:30" x14ac:dyDescent="0.35">
      <c r="E18" t="e">
        <f ca="1">FTEXT(E20)</f>
        <v>#NAME?</v>
      </c>
      <c r="H18" t="e">
        <f ca="1">FTEXT(H20)</f>
        <v>#NAME?</v>
      </c>
      <c r="Q18" t="e">
        <f t="array" aca="1" ref="Q18:R23" ca="1">SKEWTEST(B4:C15,TRUE)</f>
        <v>#NAME?</v>
      </c>
      <c r="R18" s="6" t="e">
        <f ca="1"/>
        <v>#NAME?</v>
      </c>
      <c r="T18" t="e">
        <f ca="1">FTEXT(Q18)</f>
        <v>#NAME?</v>
      </c>
      <c r="V18" t="e">
        <f t="array" aca="1" ref="V18:W23" ca="1">KURTTEST(B4:C15,TRUE)</f>
        <v>#NAME?</v>
      </c>
      <c r="W18" s="6" t="e">
        <f ca="1"/>
        <v>#NAME?</v>
      </c>
      <c r="Y18" t="e">
        <f ca="1">FTEXT(V18)</f>
        <v>#NAME?</v>
      </c>
      <c r="AA18" t="s">
        <v>7</v>
      </c>
      <c r="AB18" s="6" t="e">
        <f ca="1">DAGOSTINO(B4:C15,FALSE)</f>
        <v>#NAME?</v>
      </c>
      <c r="AD18" t="e">
        <f ca="1">FTEXT(AB18)</f>
        <v>#NAME?</v>
      </c>
    </row>
    <row r="19" spans="5:30" x14ac:dyDescent="0.35">
      <c r="Q19" t="e">
        <f ca="1"/>
        <v>#NAME?</v>
      </c>
      <c r="R19" s="10" t="e">
        <f ca="1"/>
        <v>#NAME?</v>
      </c>
      <c r="V19" t="e">
        <f ca="1"/>
        <v>#NAME?</v>
      </c>
      <c r="W19" s="10" t="e">
        <f ca="1"/>
        <v>#NAME?</v>
      </c>
      <c r="AA19" t="s">
        <v>9</v>
      </c>
      <c r="AB19" s="7" t="e">
        <f ca="1">DPTEST(B4:C15,FALSE)</f>
        <v>#NAME?</v>
      </c>
      <c r="AD19" t="e">
        <f ca="1">FTEXT(AB19)</f>
        <v>#NAME?</v>
      </c>
    </row>
    <row r="20" spans="5:30" x14ac:dyDescent="0.35">
      <c r="E20" t="e">
        <f t="array" aca="1" ref="E20:F24" ca="1">SKEWTEST(B4:C15,TRUE)</f>
        <v>#NAME?</v>
      </c>
      <c r="F20" s="6" t="e">
        <f ca="1"/>
        <v>#NAME?</v>
      </c>
      <c r="H20" t="e">
        <f t="array" aca="1" ref="H20:I24" ca="1">KURTTEST(B4:C15,TRUE)</f>
        <v>#NAME?</v>
      </c>
      <c r="I20" s="6" t="e">
        <f ca="1"/>
        <v>#NAME?</v>
      </c>
      <c r="K20" t="s">
        <v>18</v>
      </c>
      <c r="L20" s="6" t="e">
        <f ca="1">DAGOSTINO(B4:C15,FALSE)</f>
        <v>#NAME?</v>
      </c>
      <c r="M20" t="e">
        <f ca="1">FTEXT(L20)</f>
        <v>#NAME?</v>
      </c>
      <c r="Q20" t="e">
        <f ca="1"/>
        <v>#NAME?</v>
      </c>
      <c r="R20" s="10" t="e">
        <f ca="1"/>
        <v>#NAME?</v>
      </c>
      <c r="V20" t="e">
        <f ca="1"/>
        <v>#NAME?</v>
      </c>
      <c r="W20" s="10" t="e">
        <f ca="1"/>
        <v>#NAME?</v>
      </c>
    </row>
    <row r="21" spans="5:30" x14ac:dyDescent="0.35">
      <c r="E21" t="e">
        <f ca="1"/>
        <v>#NAME?</v>
      </c>
      <c r="F21" s="10" t="e">
        <f ca="1"/>
        <v>#NAME?</v>
      </c>
      <c r="H21" t="e">
        <f ca="1"/>
        <v>#NAME?</v>
      </c>
      <c r="I21" s="10" t="e">
        <f ca="1"/>
        <v>#NAME?</v>
      </c>
      <c r="K21" t="s">
        <v>9</v>
      </c>
      <c r="L21" s="7" t="e">
        <f ca="1">DPTEST(B4:C15,FALSE)</f>
        <v>#NAME?</v>
      </c>
      <c r="M21" t="e">
        <f ca="1">FTEXT(L21)</f>
        <v>#NAME?</v>
      </c>
      <c r="Q21" t="e">
        <f ca="1"/>
        <v>#NAME?</v>
      </c>
      <c r="R21" s="10" t="e">
        <f ca="1"/>
        <v>#NAME?</v>
      </c>
      <c r="V21" t="e">
        <f ca="1"/>
        <v>#NAME?</v>
      </c>
      <c r="W21" s="10" t="e">
        <f ca="1"/>
        <v>#NAME?</v>
      </c>
    </row>
    <row r="22" spans="5:30" x14ac:dyDescent="0.35">
      <c r="E22" t="e">
        <f ca="1"/>
        <v>#NAME?</v>
      </c>
      <c r="F22" s="10" t="e">
        <f ca="1"/>
        <v>#NAME?</v>
      </c>
      <c r="H22" t="e">
        <f ca="1"/>
        <v>#NAME?</v>
      </c>
      <c r="I22" s="10" t="e">
        <f ca="1"/>
        <v>#NAME?</v>
      </c>
      <c r="Q22" t="e">
        <f ca="1"/>
        <v>#NAME?</v>
      </c>
      <c r="R22" s="10" t="e">
        <f ca="1"/>
        <v>#NAME?</v>
      </c>
      <c r="V22" t="e">
        <f ca="1"/>
        <v>#NAME?</v>
      </c>
      <c r="W22" s="10" t="e">
        <f ca="1"/>
        <v>#NAME?</v>
      </c>
    </row>
    <row r="23" spans="5:30" x14ac:dyDescent="0.35">
      <c r="E23" t="e">
        <f ca="1"/>
        <v>#NAME?</v>
      </c>
      <c r="F23" s="10" t="e">
        <f ca="1"/>
        <v>#NAME?</v>
      </c>
      <c r="H23" t="e">
        <f ca="1"/>
        <v>#NAME?</v>
      </c>
      <c r="I23" s="10" t="e">
        <f ca="1"/>
        <v>#NAME?</v>
      </c>
      <c r="K23" t="s">
        <v>18</v>
      </c>
      <c r="L23" s="6" t="e">
        <f ca="1">DAGOSTINO(B4:C15)</f>
        <v>#NAME?</v>
      </c>
      <c r="M23" t="e">
        <f ca="1">FTEXT(L23)</f>
        <v>#NAME?</v>
      </c>
      <c r="Q23" t="e">
        <f ca="1"/>
        <v>#NAME?</v>
      </c>
      <c r="R23" s="7" t="e">
        <f ca="1"/>
        <v>#NAME?</v>
      </c>
      <c r="V23" t="e">
        <f ca="1"/>
        <v>#NAME?</v>
      </c>
      <c r="W23" s="7" t="e">
        <f ca="1"/>
        <v>#NAME?</v>
      </c>
    </row>
    <row r="24" spans="5:30" x14ac:dyDescent="0.35">
      <c r="E24" t="e">
        <f ca="1"/>
        <v>#NAME?</v>
      </c>
      <c r="F24" s="7" t="e">
        <f ca="1"/>
        <v>#NAME?</v>
      </c>
      <c r="H24" t="e">
        <f ca="1"/>
        <v>#NAME?</v>
      </c>
      <c r="I24" s="7" t="e">
        <f ca="1"/>
        <v>#NAME?</v>
      </c>
      <c r="K24" t="s">
        <v>9</v>
      </c>
      <c r="L24" s="7" t="e">
        <f ca="1">DPTEST(B4:C15)</f>
        <v>#NAME?</v>
      </c>
      <c r="M24" t="e">
        <f ca="1">FTEXT(L24)</f>
        <v>#NAME?</v>
      </c>
    </row>
    <row r="26" spans="5:30" x14ac:dyDescent="0.35">
      <c r="E26" t="e">
        <f ca="1">FTEXT(E28)</f>
        <v>#NAME?</v>
      </c>
      <c r="H26" t="e">
        <f ca="1">FTEXT(H28)</f>
        <v>#NAME?</v>
      </c>
    </row>
    <row r="28" spans="5:30" x14ac:dyDescent="0.35">
      <c r="E28" t="e">
        <f t="array" aca="1" ref="E28:F30" ca="1">SKEWPTEST(B4:C15,TRUE)</f>
        <v>#NAME?</v>
      </c>
      <c r="F28" s="6" t="e">
        <f ca="1"/>
        <v>#NAME?</v>
      </c>
      <c r="H28" t="e">
        <f t="array" aca="1" ref="H28:I30" ca="1">KURTPTEST(B4:C15,TRUE)</f>
        <v>#NAME?</v>
      </c>
      <c r="I28" s="6" t="e">
        <f ca="1"/>
        <v>#NAME?</v>
      </c>
    </row>
    <row r="29" spans="5:30" x14ac:dyDescent="0.35">
      <c r="E29" t="e">
        <f ca="1"/>
        <v>#NAME?</v>
      </c>
      <c r="F29" s="10" t="e">
        <f ca="1"/>
        <v>#NAME?</v>
      </c>
      <c r="H29" t="e">
        <f ca="1"/>
        <v>#NAME?</v>
      </c>
      <c r="I29" s="10" t="e">
        <f ca="1"/>
        <v>#NAME?</v>
      </c>
    </row>
    <row r="30" spans="5:30" x14ac:dyDescent="0.35">
      <c r="E30" t="e">
        <f ca="1"/>
        <v>#NAME?</v>
      </c>
      <c r="F30" s="7" t="e">
        <f ca="1"/>
        <v>#NAME?</v>
      </c>
      <c r="H30" t="e">
        <f ca="1"/>
        <v>#NAME?</v>
      </c>
      <c r="I30" s="7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DAgost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2024-07-09T07:58:07Z</dcterms:created>
  <dcterms:modified xsi:type="dcterms:W3CDTF">2024-07-09T07:59:52Z</dcterms:modified>
</cp:coreProperties>
</file>