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2" documentId="8_{FCD2EEC8-164F-4432-BA42-FA280BEE8744}" xr6:coauthVersionLast="47" xr6:coauthVersionMax="47" xr10:uidLastSave="{027D6620-D8B4-4F86-A874-389A65DB435E}"/>
  <bookViews>
    <workbookView xWindow="-110" yWindow="-110" windowWidth="19420" windowHeight="10300" xr2:uid="{FA1E87D2-3F17-4688-84FD-21016CE22ED6}"/>
  </bookViews>
  <sheets>
    <sheet name="Title" sheetId="3" r:id="rId1"/>
    <sheet name="Cronbach 1" sheetId="1" r:id="rId2"/>
    <sheet name="Cronbach 2" sheetId="2" r:id="rId3"/>
  </sheets>
  <externalReferences>
    <externalReference r:id="rId4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2" l="1" a="1"/>
  <c r="V8" i="2" s="1"/>
  <c r="M3" i="2"/>
  <c r="O46" i="1"/>
  <c r="V7" i="2"/>
  <c r="U7" i="2"/>
  <c r="T7" i="2"/>
  <c r="S7" i="2"/>
  <c r="R7" i="2"/>
  <c r="Q7" i="2"/>
  <c r="P7" i="2"/>
  <c r="O7" i="2"/>
  <c r="N7" i="2"/>
  <c r="M7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O42" i="1"/>
  <c r="B22" i="1"/>
  <c r="K20" i="1"/>
  <c r="J20" i="1"/>
  <c r="I20" i="1"/>
  <c r="H20" i="1"/>
  <c r="G20" i="1"/>
  <c r="F20" i="1"/>
  <c r="E20" i="1"/>
  <c r="D20" i="1"/>
  <c r="L20" i="1" s="1"/>
  <c r="B23" i="1" s="1"/>
  <c r="C20" i="1"/>
  <c r="B20" i="1"/>
  <c r="K19" i="1"/>
  <c r="J19" i="1"/>
  <c r="I19" i="1"/>
  <c r="H19" i="1"/>
  <c r="G19" i="1"/>
  <c r="F19" i="1"/>
  <c r="E19" i="1"/>
  <c r="D19" i="1"/>
  <c r="C19" i="1"/>
  <c r="L19" i="1" s="1"/>
  <c r="B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L4" i="1"/>
  <c r="B24" i="1" s="1"/>
  <c r="R8" i="2" l="1"/>
  <c r="M8" i="2"/>
  <c r="O8" i="2"/>
  <c r="Q8" i="2"/>
  <c r="S8" i="2"/>
  <c r="T8" i="2"/>
  <c r="U8" i="2"/>
  <c r="N8" i="2"/>
  <c r="P8" i="2"/>
  <c r="B25" i="1"/>
</calcChain>
</file>

<file path=xl/sharedStrings.xml><?xml version="1.0" encoding="utf-8"?>
<sst xmlns="http://schemas.openxmlformats.org/spreadsheetml/2006/main" count="68" uniqueCount="43">
  <si>
    <t>Cronbach's Alpha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</si>
  <si>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</si>
  <si>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</si>
  <si>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</si>
  <si>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</si>
  <si>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</si>
  <si>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</si>
  <si>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</si>
  <si>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</si>
  <si>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</si>
  <si>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</si>
  <si>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Total</t>
  </si>
  <si>
    <t>Anova: Two-Factor Without Replication</t>
  </si>
  <si>
    <t>SUMMARY</t>
  </si>
  <si>
    <t>Count</t>
  </si>
  <si>
    <t>Sum</t>
  </si>
  <si>
    <t>Average</t>
  </si>
  <si>
    <t>Variance</t>
  </si>
  <si>
    <t>Var</t>
  </si>
  <si>
    <t>k</t>
  </si>
  <si>
    <t>Σvar</t>
  </si>
  <si>
    <t>var</t>
  </si>
  <si>
    <t>α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</si>
  <si>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</si>
  <si>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</si>
  <si>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</si>
  <si>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</si>
  <si>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</si>
  <si>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</si>
  <si>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</si>
  <si>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</si>
  <si>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Rows</t>
  </si>
  <si>
    <t>Columns</t>
  </si>
  <si>
    <t>Error</t>
  </si>
  <si>
    <t>Alpha</t>
  </si>
  <si>
    <r>
      <t>= 1 - MS</t>
    </r>
    <r>
      <rPr>
        <vertAlign val="subscript"/>
        <sz val="11"/>
        <color theme="1"/>
        <rFont val="Aptos Narrow"/>
        <family val="2"/>
        <scheme val="minor"/>
      </rPr>
      <t>Error</t>
    </r>
    <r>
      <rPr>
        <sz val="11"/>
        <color theme="1"/>
        <rFont val="Aptos Narrow"/>
        <family val="2"/>
        <scheme val="minor"/>
      </rPr>
      <t>/MS</t>
    </r>
    <r>
      <rPr>
        <vertAlign val="subscript"/>
        <sz val="11"/>
        <color theme="1"/>
        <rFont val="Aptos Narrow"/>
        <family val="2"/>
        <scheme val="minor"/>
      </rPr>
      <t>Rows</t>
    </r>
  </si>
  <si>
    <t>Using Real Statistics function</t>
  </si>
  <si>
    <t>=CRONALPHA(B4:K18)</t>
  </si>
  <si>
    <t>Cronbach's Alpha with missing item</t>
  </si>
  <si>
    <t>Real Statistics Using Excel</t>
  </si>
  <si>
    <t>Updated</t>
  </si>
  <si>
    <t>Copyright © 2013 - 2024 Charles Zaiontz</t>
  </si>
  <si>
    <t>Cronbach’s Alpha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</si>
</sst>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Tahoma"/>
      <family val="2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vertAlign val="sub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10" xfId="0" applyBorder="1"/>
    <xf numFmtId="0" fontId="4" fillId="0" borderId="0" xfId="0" applyFont="1" applyAlignment="1">
      <alignment horizontal="center"/>
    </xf>
    <xf numFmtId="0" fontId="0" fillId="0" borderId="11" xfId="0" applyBorder="1"/>
    <xf numFmtId="0" fontId="5" fillId="0" borderId="0" xfId="0" applyFont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quotePrefix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5" fontId="0" fillId="0" borderId="0" xfId="0" applyNumberForma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Correlation-Reliability%2015%20May%202021.xlsx" TargetMode="External"/><Relationship Id="rId1" Type="http://schemas.openxmlformats.org/officeDocument/2006/relationships/externalLinkPath" Target="/38f5cd2f1f925cfd/Documenti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0B361-BDBD-473A-B1A1-B30C5888E6A2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39</v>
      </c>
    </row>
    <row r="2" spans="1:13" x14ac:dyDescent="0.35">
      <c r="A2" t="s">
        <v>42</v>
      </c>
    </row>
    <row r="4" spans="1:13" x14ac:dyDescent="0.35">
      <c r="A4" t="s">
        <v>40</v>
      </c>
      <c r="B4" s="25">
        <v>45496</v>
      </c>
    </row>
    <row r="6" spans="1:13" x14ac:dyDescent="0.35">
      <c r="A6" s="26" t="s">
        <v>41</v>
      </c>
    </row>
    <row r="10" spans="1:13" ht="18.5" x14ac:dyDescent="0.45">
      <c r="M10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5BE77-D212-4333-9E25-BE0053D50324}">
  <sheetPr codeName="Sheet9"/>
  <dimension ref="A1:T46"/>
  <sheetViews>
    <sheetView workbookViewId="0"/>
  </sheetViews>
  <sheetFormatPr defaultRowHeight="14.5" x14ac:dyDescent="0.35"/>
  <cols>
    <col min="1" max="12" width="7.7265625" customWidth="1"/>
    <col min="14" max="14" width="14.26953125" customWidth="1"/>
  </cols>
  <sheetData>
    <row r="1" spans="1:18" x14ac:dyDescent="0.35">
      <c r="A1" s="1" t="s">
        <v>0</v>
      </c>
    </row>
    <row r="3" spans="1:18" x14ac:dyDescent="0.3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N3" t="s">
        <v>12</v>
      </c>
    </row>
    <row r="4" spans="1:18" ht="15" thickBot="1" x14ac:dyDescent="0.4">
      <c r="A4" s="3">
        <v>1</v>
      </c>
      <c r="B4" s="4">
        <v>3</v>
      </c>
      <c r="C4" s="5">
        <v>2</v>
      </c>
      <c r="D4" s="5">
        <v>4</v>
      </c>
      <c r="E4" s="5">
        <v>1</v>
      </c>
      <c r="F4" s="5">
        <v>4</v>
      </c>
      <c r="G4" s="5">
        <v>5</v>
      </c>
      <c r="H4" s="5">
        <v>1</v>
      </c>
      <c r="I4" s="5">
        <v>4</v>
      </c>
      <c r="J4" s="5">
        <v>3</v>
      </c>
      <c r="K4" s="6">
        <v>2</v>
      </c>
      <c r="L4" s="3">
        <f t="shared" ref="L4:L20" si="0">SUM(B4:K4)</f>
        <v>29</v>
      </c>
    </row>
    <row r="5" spans="1:18" x14ac:dyDescent="0.35">
      <c r="A5" s="3">
        <f t="shared" ref="A5:A18" si="1">A4+1</f>
        <v>2</v>
      </c>
      <c r="B5" s="7">
        <v>5</v>
      </c>
      <c r="C5" s="3">
        <v>4</v>
      </c>
      <c r="D5" s="3">
        <v>6</v>
      </c>
      <c r="E5" s="3">
        <v>3</v>
      </c>
      <c r="F5" s="3">
        <v>5</v>
      </c>
      <c r="G5" s="3">
        <v>1</v>
      </c>
      <c r="H5" s="3">
        <v>2</v>
      </c>
      <c r="I5" s="3">
        <v>5</v>
      </c>
      <c r="J5" s="3">
        <v>5</v>
      </c>
      <c r="K5" s="8">
        <v>5</v>
      </c>
      <c r="L5" s="3">
        <f t="shared" si="0"/>
        <v>41</v>
      </c>
      <c r="N5" s="9" t="s">
        <v>13</v>
      </c>
      <c r="O5" s="9" t="s">
        <v>14</v>
      </c>
      <c r="P5" s="9" t="s">
        <v>15</v>
      </c>
      <c r="Q5" s="9" t="s">
        <v>16</v>
      </c>
      <c r="R5" s="9" t="s">
        <v>17</v>
      </c>
    </row>
    <row r="6" spans="1:18" x14ac:dyDescent="0.35">
      <c r="A6" s="3">
        <f t="shared" si="1"/>
        <v>3</v>
      </c>
      <c r="B6" s="7">
        <v>7</v>
      </c>
      <c r="C6" s="3">
        <v>3</v>
      </c>
      <c r="D6" s="3">
        <v>5</v>
      </c>
      <c r="E6" s="3">
        <v>5</v>
      </c>
      <c r="F6" s="3">
        <v>6</v>
      </c>
      <c r="G6" s="3">
        <v>4</v>
      </c>
      <c r="H6" s="3">
        <v>3</v>
      </c>
      <c r="I6" s="3">
        <v>3</v>
      </c>
      <c r="J6" s="3">
        <v>6</v>
      </c>
      <c r="K6" s="8">
        <v>5</v>
      </c>
      <c r="L6" s="3">
        <f t="shared" si="0"/>
        <v>47</v>
      </c>
      <c r="N6">
        <v>1</v>
      </c>
      <c r="O6">
        <v>10</v>
      </c>
      <c r="P6">
        <v>29</v>
      </c>
      <c r="Q6">
        <v>2.9</v>
      </c>
      <c r="R6">
        <v>1.8777777777777784</v>
      </c>
    </row>
    <row r="7" spans="1:18" x14ac:dyDescent="0.35">
      <c r="A7" s="3">
        <f t="shared" si="1"/>
        <v>4</v>
      </c>
      <c r="B7" s="7">
        <v>2</v>
      </c>
      <c r="C7" s="3">
        <v>4</v>
      </c>
      <c r="D7" s="3">
        <v>3</v>
      </c>
      <c r="E7" s="3">
        <v>3</v>
      </c>
      <c r="F7" s="3">
        <v>2</v>
      </c>
      <c r="G7" s="3">
        <v>2</v>
      </c>
      <c r="H7" s="3">
        <v>2</v>
      </c>
      <c r="I7" s="3">
        <v>6</v>
      </c>
      <c r="J7" s="3">
        <v>6</v>
      </c>
      <c r="K7" s="8">
        <v>3</v>
      </c>
      <c r="L7" s="3">
        <f t="shared" si="0"/>
        <v>33</v>
      </c>
      <c r="N7">
        <v>2</v>
      </c>
      <c r="O7">
        <v>10</v>
      </c>
      <c r="P7">
        <v>41</v>
      </c>
      <c r="Q7">
        <v>4.0999999999999996</v>
      </c>
      <c r="R7">
        <v>2.5444444444444452</v>
      </c>
    </row>
    <row r="8" spans="1:18" x14ac:dyDescent="0.35">
      <c r="A8" s="3">
        <f t="shared" si="1"/>
        <v>5</v>
      </c>
      <c r="B8" s="7">
        <v>6</v>
      </c>
      <c r="C8" s="3">
        <v>5</v>
      </c>
      <c r="D8" s="3">
        <v>6</v>
      </c>
      <c r="E8" s="3">
        <v>5</v>
      </c>
      <c r="F8" s="3">
        <v>4</v>
      </c>
      <c r="G8" s="3">
        <v>4</v>
      </c>
      <c r="H8" s="3">
        <v>4</v>
      </c>
      <c r="I8" s="3">
        <v>6</v>
      </c>
      <c r="J8" s="3">
        <v>7</v>
      </c>
      <c r="K8" s="8">
        <v>5</v>
      </c>
      <c r="L8" s="3">
        <f t="shared" si="0"/>
        <v>52</v>
      </c>
      <c r="N8">
        <v>3</v>
      </c>
      <c r="O8">
        <v>10</v>
      </c>
      <c r="P8">
        <v>47</v>
      </c>
      <c r="Q8">
        <v>4.7</v>
      </c>
      <c r="R8">
        <v>2.0111111111111106</v>
      </c>
    </row>
    <row r="9" spans="1:18" x14ac:dyDescent="0.35">
      <c r="A9" s="3">
        <f t="shared" si="1"/>
        <v>6</v>
      </c>
      <c r="B9" s="7">
        <v>1</v>
      </c>
      <c r="C9" s="3">
        <v>2</v>
      </c>
      <c r="D9" s="3">
        <v>3</v>
      </c>
      <c r="E9" s="3">
        <v>4</v>
      </c>
      <c r="F9" s="3">
        <v>2</v>
      </c>
      <c r="G9" s="3">
        <v>5</v>
      </c>
      <c r="H9" s="3">
        <v>2</v>
      </c>
      <c r="I9" s="3">
        <v>3</v>
      </c>
      <c r="J9" s="3">
        <v>5</v>
      </c>
      <c r="K9" s="8">
        <v>2</v>
      </c>
      <c r="L9" s="3">
        <f t="shared" si="0"/>
        <v>29</v>
      </c>
      <c r="N9">
        <v>4</v>
      </c>
      <c r="O9">
        <v>10</v>
      </c>
      <c r="P9">
        <v>33</v>
      </c>
      <c r="Q9">
        <v>3.3</v>
      </c>
      <c r="R9">
        <v>2.4555555555555548</v>
      </c>
    </row>
    <row r="10" spans="1:18" x14ac:dyDescent="0.35">
      <c r="A10" s="3">
        <f t="shared" si="1"/>
        <v>7</v>
      </c>
      <c r="B10" s="7">
        <v>4</v>
      </c>
      <c r="C10" s="3">
        <v>3</v>
      </c>
      <c r="D10" s="3">
        <v>5</v>
      </c>
      <c r="E10" s="3">
        <v>3</v>
      </c>
      <c r="F10" s="3">
        <v>5</v>
      </c>
      <c r="G10" s="3">
        <v>2</v>
      </c>
      <c r="H10" s="3">
        <v>1</v>
      </c>
      <c r="I10" s="3">
        <v>2</v>
      </c>
      <c r="J10" s="3">
        <v>4</v>
      </c>
      <c r="K10" s="8">
        <v>3</v>
      </c>
      <c r="L10" s="3">
        <f t="shared" si="0"/>
        <v>32</v>
      </c>
      <c r="N10">
        <v>5</v>
      </c>
      <c r="O10">
        <v>10</v>
      </c>
      <c r="P10">
        <v>52</v>
      </c>
      <c r="Q10">
        <v>5.2</v>
      </c>
      <c r="R10">
        <v>1.0666666666666691</v>
      </c>
    </row>
    <row r="11" spans="1:18" x14ac:dyDescent="0.35">
      <c r="A11" s="3">
        <f t="shared" si="1"/>
        <v>8</v>
      </c>
      <c r="B11" s="7">
        <v>2</v>
      </c>
      <c r="C11" s="3">
        <v>4</v>
      </c>
      <c r="D11" s="3">
        <v>4</v>
      </c>
      <c r="E11" s="3">
        <v>3</v>
      </c>
      <c r="F11" s="3">
        <v>7</v>
      </c>
      <c r="G11" s="3">
        <v>2</v>
      </c>
      <c r="H11" s="3">
        <v>2</v>
      </c>
      <c r="I11" s="3">
        <v>4</v>
      </c>
      <c r="J11" s="3">
        <v>6</v>
      </c>
      <c r="K11" s="8">
        <v>5</v>
      </c>
      <c r="L11" s="3">
        <f t="shared" si="0"/>
        <v>39</v>
      </c>
      <c r="N11">
        <v>6</v>
      </c>
      <c r="O11">
        <v>10</v>
      </c>
      <c r="P11">
        <v>29</v>
      </c>
      <c r="Q11">
        <v>2.9</v>
      </c>
      <c r="R11">
        <v>1.8777777777777784</v>
      </c>
    </row>
    <row r="12" spans="1:18" x14ac:dyDescent="0.35">
      <c r="A12" s="3">
        <f t="shared" si="1"/>
        <v>9</v>
      </c>
      <c r="B12" s="7">
        <v>6</v>
      </c>
      <c r="C12" s="3">
        <v>5</v>
      </c>
      <c r="D12" s="3">
        <v>5</v>
      </c>
      <c r="E12" s="3">
        <v>5</v>
      </c>
      <c r="F12" s="3">
        <v>1</v>
      </c>
      <c r="G12" s="3">
        <v>6</v>
      </c>
      <c r="H12" s="3">
        <v>5</v>
      </c>
      <c r="I12" s="3">
        <v>2</v>
      </c>
      <c r="J12" s="3">
        <v>3</v>
      </c>
      <c r="K12" s="8">
        <v>2</v>
      </c>
      <c r="L12" s="3">
        <f t="shared" si="0"/>
        <v>40</v>
      </c>
      <c r="N12">
        <v>7</v>
      </c>
      <c r="O12">
        <v>10</v>
      </c>
      <c r="P12">
        <v>32</v>
      </c>
      <c r="Q12">
        <v>3.2</v>
      </c>
      <c r="R12">
        <v>1.7333333333333327</v>
      </c>
    </row>
    <row r="13" spans="1:18" x14ac:dyDescent="0.35">
      <c r="A13" s="3">
        <f t="shared" si="1"/>
        <v>10</v>
      </c>
      <c r="B13" s="7">
        <v>5</v>
      </c>
      <c r="C13" s="3">
        <v>4</v>
      </c>
      <c r="D13" s="3">
        <v>6</v>
      </c>
      <c r="E13" s="3">
        <v>4</v>
      </c>
      <c r="F13" s="3">
        <v>3</v>
      </c>
      <c r="G13" s="3">
        <v>5</v>
      </c>
      <c r="H13" s="3">
        <v>3</v>
      </c>
      <c r="I13" s="3">
        <v>1</v>
      </c>
      <c r="J13" s="3">
        <v>7</v>
      </c>
      <c r="K13" s="8">
        <v>2</v>
      </c>
      <c r="L13" s="3">
        <f t="shared" si="0"/>
        <v>40</v>
      </c>
      <c r="N13">
        <v>8</v>
      </c>
      <c r="O13">
        <v>10</v>
      </c>
      <c r="P13">
        <v>39</v>
      </c>
      <c r="Q13">
        <v>3.9</v>
      </c>
      <c r="R13">
        <v>2.9888888888888894</v>
      </c>
    </row>
    <row r="14" spans="1:18" x14ac:dyDescent="0.35">
      <c r="A14" s="3">
        <f t="shared" si="1"/>
        <v>11</v>
      </c>
      <c r="B14" s="7">
        <v>4</v>
      </c>
      <c r="C14" s="3">
        <v>3</v>
      </c>
      <c r="D14" s="3">
        <v>5</v>
      </c>
      <c r="E14" s="3">
        <v>2</v>
      </c>
      <c r="F14" s="3">
        <v>5</v>
      </c>
      <c r="G14" s="3">
        <v>3</v>
      </c>
      <c r="H14" s="3">
        <v>2</v>
      </c>
      <c r="I14" s="3">
        <v>3</v>
      </c>
      <c r="J14" s="3">
        <v>4</v>
      </c>
      <c r="K14" s="8">
        <v>1</v>
      </c>
      <c r="L14" s="3">
        <f t="shared" si="0"/>
        <v>32</v>
      </c>
      <c r="N14">
        <v>9</v>
      </c>
      <c r="O14">
        <v>10</v>
      </c>
      <c r="P14">
        <v>40</v>
      </c>
      <c r="Q14">
        <v>4</v>
      </c>
      <c r="R14">
        <v>3.3333333333333335</v>
      </c>
    </row>
    <row r="15" spans="1:18" x14ac:dyDescent="0.35">
      <c r="A15" s="3">
        <f t="shared" si="1"/>
        <v>12</v>
      </c>
      <c r="B15" s="7">
        <v>4</v>
      </c>
      <c r="C15" s="3">
        <v>2</v>
      </c>
      <c r="D15" s="3">
        <v>3</v>
      </c>
      <c r="E15" s="3">
        <v>2</v>
      </c>
      <c r="F15" s="3">
        <v>5</v>
      </c>
      <c r="G15" s="3">
        <v>3</v>
      </c>
      <c r="H15" s="3">
        <v>4</v>
      </c>
      <c r="I15" s="3">
        <v>2</v>
      </c>
      <c r="J15" s="3">
        <v>3</v>
      </c>
      <c r="K15" s="8">
        <v>4</v>
      </c>
      <c r="L15" s="3">
        <f t="shared" si="0"/>
        <v>32</v>
      </c>
      <c r="N15">
        <v>10</v>
      </c>
      <c r="O15">
        <v>10</v>
      </c>
      <c r="P15">
        <v>40</v>
      </c>
      <c r="Q15">
        <v>4</v>
      </c>
      <c r="R15">
        <v>3.3333333333333335</v>
      </c>
    </row>
    <row r="16" spans="1:18" x14ac:dyDescent="0.35">
      <c r="A16" s="3">
        <f t="shared" si="1"/>
        <v>13</v>
      </c>
      <c r="B16" s="7">
        <v>5</v>
      </c>
      <c r="C16" s="3">
        <v>5</v>
      </c>
      <c r="D16" s="3">
        <v>6</v>
      </c>
      <c r="E16" s="3">
        <v>2</v>
      </c>
      <c r="F16" s="3">
        <v>3</v>
      </c>
      <c r="G16" s="3">
        <v>3</v>
      </c>
      <c r="H16" s="3">
        <v>2</v>
      </c>
      <c r="I16" s="3">
        <v>4</v>
      </c>
      <c r="J16" s="3">
        <v>4</v>
      </c>
      <c r="K16" s="8">
        <v>5</v>
      </c>
      <c r="L16" s="3">
        <f t="shared" si="0"/>
        <v>39</v>
      </c>
      <c r="N16">
        <v>11</v>
      </c>
      <c r="O16">
        <v>10</v>
      </c>
      <c r="P16">
        <v>32</v>
      </c>
      <c r="Q16">
        <v>3.2</v>
      </c>
      <c r="R16">
        <v>1.7333333333333327</v>
      </c>
    </row>
    <row r="17" spans="1:18" x14ac:dyDescent="0.35">
      <c r="A17" s="3">
        <f t="shared" si="1"/>
        <v>14</v>
      </c>
      <c r="B17" s="7">
        <v>6</v>
      </c>
      <c r="C17" s="3">
        <v>5</v>
      </c>
      <c r="D17" s="3">
        <v>5</v>
      </c>
      <c r="E17" s="3">
        <v>4</v>
      </c>
      <c r="F17" s="3">
        <v>2</v>
      </c>
      <c r="G17" s="3">
        <v>2</v>
      </c>
      <c r="H17" s="3">
        <v>1</v>
      </c>
      <c r="I17" s="3">
        <v>4</v>
      </c>
      <c r="J17" s="3">
        <v>6</v>
      </c>
      <c r="K17" s="8">
        <v>5</v>
      </c>
      <c r="L17" s="3">
        <f t="shared" si="0"/>
        <v>40</v>
      </c>
      <c r="N17">
        <v>12</v>
      </c>
      <c r="O17">
        <v>10</v>
      </c>
      <c r="P17">
        <v>32</v>
      </c>
      <c r="Q17">
        <v>3.2</v>
      </c>
      <c r="R17">
        <v>1.066666666666666</v>
      </c>
    </row>
    <row r="18" spans="1:18" x14ac:dyDescent="0.35">
      <c r="A18" s="3">
        <f t="shared" si="1"/>
        <v>15</v>
      </c>
      <c r="B18" s="10">
        <v>4</v>
      </c>
      <c r="C18" s="11">
        <v>3</v>
      </c>
      <c r="D18" s="11">
        <v>5</v>
      </c>
      <c r="E18" s="11">
        <v>5</v>
      </c>
      <c r="F18" s="11">
        <v>3</v>
      </c>
      <c r="G18" s="11">
        <v>1</v>
      </c>
      <c r="H18" s="11">
        <v>3</v>
      </c>
      <c r="I18" s="11">
        <v>2</v>
      </c>
      <c r="J18" s="11">
        <v>3</v>
      </c>
      <c r="K18" s="12">
        <v>4</v>
      </c>
      <c r="L18" s="3">
        <f t="shared" si="0"/>
        <v>33</v>
      </c>
      <c r="N18">
        <v>13</v>
      </c>
      <c r="O18">
        <v>10</v>
      </c>
      <c r="P18">
        <v>39</v>
      </c>
      <c r="Q18">
        <v>3.9</v>
      </c>
      <c r="R18">
        <v>1.8777777777777784</v>
      </c>
    </row>
    <row r="19" spans="1:18" x14ac:dyDescent="0.35">
      <c r="A19" s="3" t="s">
        <v>11</v>
      </c>
      <c r="B19" s="3">
        <f t="shared" ref="B19:K19" si="2">SUM(B4:B18)</f>
        <v>64</v>
      </c>
      <c r="C19" s="3">
        <f t="shared" si="2"/>
        <v>54</v>
      </c>
      <c r="D19" s="3">
        <f t="shared" si="2"/>
        <v>71</v>
      </c>
      <c r="E19" s="3">
        <f t="shared" si="2"/>
        <v>51</v>
      </c>
      <c r="F19" s="3">
        <f t="shared" si="2"/>
        <v>57</v>
      </c>
      <c r="G19" s="3">
        <f t="shared" si="2"/>
        <v>48</v>
      </c>
      <c r="H19" s="3">
        <f t="shared" si="2"/>
        <v>37</v>
      </c>
      <c r="I19" s="3">
        <f t="shared" si="2"/>
        <v>51</v>
      </c>
      <c r="J19" s="3">
        <f t="shared" si="2"/>
        <v>72</v>
      </c>
      <c r="K19" s="3">
        <f t="shared" si="2"/>
        <v>53</v>
      </c>
      <c r="L19" s="3">
        <f t="shared" si="0"/>
        <v>558</v>
      </c>
      <c r="N19">
        <v>14</v>
      </c>
      <c r="O19">
        <v>10</v>
      </c>
      <c r="P19">
        <v>40</v>
      </c>
      <c r="Q19">
        <v>4</v>
      </c>
      <c r="R19">
        <v>3.1111111111111112</v>
      </c>
    </row>
    <row r="20" spans="1:18" x14ac:dyDescent="0.35">
      <c r="A20" s="3" t="s">
        <v>18</v>
      </c>
      <c r="B20" s="3">
        <f t="shared" ref="B20:K20" si="3">VARP(B4:B18)</f>
        <v>2.7288888888888887</v>
      </c>
      <c r="C20" s="3">
        <f t="shared" si="3"/>
        <v>1.1733333333333333</v>
      </c>
      <c r="D20" s="3">
        <f t="shared" si="3"/>
        <v>1.1288888888888888</v>
      </c>
      <c r="E20" s="3">
        <f t="shared" si="3"/>
        <v>1.5733333333333333</v>
      </c>
      <c r="F20" s="3">
        <f t="shared" si="3"/>
        <v>2.6933333333333334</v>
      </c>
      <c r="G20" s="3">
        <f t="shared" si="3"/>
        <v>2.2933333333333334</v>
      </c>
      <c r="H20" s="3">
        <f t="shared" si="3"/>
        <v>1.3155555555555556</v>
      </c>
      <c r="I20" s="3">
        <f t="shared" si="3"/>
        <v>2.1066666666666665</v>
      </c>
      <c r="J20" s="3">
        <f t="shared" si="3"/>
        <v>2.0266666666666668</v>
      </c>
      <c r="K20" s="3">
        <f t="shared" si="3"/>
        <v>1.9822222222222223</v>
      </c>
      <c r="L20" s="3">
        <f t="shared" si="0"/>
        <v>19.022222222222222</v>
      </c>
      <c r="N20">
        <v>15</v>
      </c>
      <c r="O20">
        <v>10</v>
      </c>
      <c r="P20">
        <v>33</v>
      </c>
      <c r="Q20">
        <v>3.3</v>
      </c>
      <c r="R20">
        <v>1.566666666666666</v>
      </c>
    </row>
    <row r="22" spans="1:18" x14ac:dyDescent="0.35">
      <c r="A22" s="3" t="s">
        <v>19</v>
      </c>
      <c r="B22" s="13">
        <f>COUNTA(B3:K3)</f>
        <v>10</v>
      </c>
      <c r="N22" t="s">
        <v>1</v>
      </c>
      <c r="O22">
        <v>15</v>
      </c>
      <c r="P22">
        <v>64</v>
      </c>
      <c r="Q22">
        <v>4.2666666666666666</v>
      </c>
      <c r="R22">
        <v>2.9238095238095241</v>
      </c>
    </row>
    <row r="23" spans="1:18" x14ac:dyDescent="0.35">
      <c r="A23" s="14" t="s">
        <v>20</v>
      </c>
      <c r="B23" s="15">
        <f>L20</f>
        <v>19.022222222222222</v>
      </c>
      <c r="N23" t="s">
        <v>2</v>
      </c>
      <c r="O23">
        <v>15</v>
      </c>
      <c r="P23">
        <v>54</v>
      </c>
      <c r="Q23">
        <v>3.6</v>
      </c>
      <c r="R23">
        <v>1.2571428571428567</v>
      </c>
    </row>
    <row r="24" spans="1:18" x14ac:dyDescent="0.35">
      <c r="A24" s="3" t="s">
        <v>21</v>
      </c>
      <c r="B24" s="15">
        <f xml:space="preserve"> VARP(L4:L18)</f>
        <v>40.693333333333335</v>
      </c>
      <c r="N24" t="s">
        <v>3</v>
      </c>
      <c r="O24">
        <v>15</v>
      </c>
      <c r="P24">
        <v>71</v>
      </c>
      <c r="Q24">
        <v>4.7333333333333334</v>
      </c>
      <c r="R24">
        <v>1.2095238095238099</v>
      </c>
    </row>
    <row r="25" spans="1:18" x14ac:dyDescent="0.35">
      <c r="A25" s="16" t="s">
        <v>22</v>
      </c>
      <c r="B25" s="17">
        <f>(B22/(B22-1))*(1-B23/B24)</f>
        <v>0.59171884859958257</v>
      </c>
      <c r="N25" t="s">
        <v>4</v>
      </c>
      <c r="O25">
        <v>15</v>
      </c>
      <c r="P25">
        <v>51</v>
      </c>
      <c r="Q25">
        <v>3.4</v>
      </c>
      <c r="R25">
        <v>1.6857142857142853</v>
      </c>
    </row>
    <row r="26" spans="1:18" x14ac:dyDescent="0.35">
      <c r="A26" s="16"/>
      <c r="N26" t="s">
        <v>5</v>
      </c>
      <c r="O26">
        <v>15</v>
      </c>
      <c r="P26">
        <v>57</v>
      </c>
      <c r="Q26">
        <v>3.8</v>
      </c>
      <c r="R26">
        <v>2.8857142857142861</v>
      </c>
    </row>
    <row r="27" spans="1:18" x14ac:dyDescent="0.35">
      <c r="A27" s="16"/>
      <c r="N27" t="s">
        <v>6</v>
      </c>
      <c r="O27">
        <v>15</v>
      </c>
      <c r="P27">
        <v>48</v>
      </c>
      <c r="Q27">
        <v>3.2</v>
      </c>
      <c r="R27">
        <v>2.4571428571428577</v>
      </c>
    </row>
    <row r="28" spans="1:18" x14ac:dyDescent="0.35">
      <c r="A28" s="16"/>
      <c r="N28" t="s">
        <v>7</v>
      </c>
      <c r="O28">
        <v>15</v>
      </c>
      <c r="P28">
        <v>37</v>
      </c>
      <c r="Q28">
        <v>2.4666666666666668</v>
      </c>
      <c r="R28">
        <v>1.4095238095238096</v>
      </c>
    </row>
    <row r="29" spans="1:18" x14ac:dyDescent="0.35">
      <c r="A29" s="16"/>
      <c r="N29" t="s">
        <v>8</v>
      </c>
      <c r="O29">
        <v>15</v>
      </c>
      <c r="P29">
        <v>51</v>
      </c>
      <c r="Q29">
        <v>3.4</v>
      </c>
      <c r="R29">
        <v>2.2571428571428567</v>
      </c>
    </row>
    <row r="30" spans="1:18" x14ac:dyDescent="0.35">
      <c r="A30" s="16"/>
      <c r="N30" t="s">
        <v>9</v>
      </c>
      <c r="O30">
        <v>15</v>
      </c>
      <c r="P30">
        <v>72</v>
      </c>
      <c r="Q30">
        <v>4.8</v>
      </c>
      <c r="R30">
        <v>2.1714285714285699</v>
      </c>
    </row>
    <row r="31" spans="1:18" ht="15" thickBot="1" x14ac:dyDescent="0.4">
      <c r="A31" s="16"/>
      <c r="N31" s="18" t="s">
        <v>10</v>
      </c>
      <c r="O31" s="18">
        <v>15</v>
      </c>
      <c r="P31" s="18">
        <v>53</v>
      </c>
      <c r="Q31" s="18">
        <v>3.5333333333333332</v>
      </c>
      <c r="R31" s="18">
        <v>2.1238095238095229</v>
      </c>
    </row>
    <row r="32" spans="1:18" x14ac:dyDescent="0.35">
      <c r="A32" s="16"/>
    </row>
    <row r="33" spans="1:20" x14ac:dyDescent="0.35">
      <c r="A33" s="16"/>
    </row>
    <row r="34" spans="1:20" ht="15" thickBot="1" x14ac:dyDescent="0.4">
      <c r="A34" s="16"/>
      <c r="N34" t="s">
        <v>23</v>
      </c>
    </row>
    <row r="35" spans="1:20" x14ac:dyDescent="0.35">
      <c r="A35" s="16"/>
      <c r="N35" s="9" t="s">
        <v>24</v>
      </c>
      <c r="O35" s="9" t="s">
        <v>25</v>
      </c>
      <c r="P35" s="9" t="s">
        <v>26</v>
      </c>
      <c r="Q35" s="9" t="s">
        <v>27</v>
      </c>
      <c r="R35" s="9" t="s">
        <v>28</v>
      </c>
      <c r="S35" s="9" t="s">
        <v>29</v>
      </c>
      <c r="T35" s="9" t="s">
        <v>30</v>
      </c>
    </row>
    <row r="36" spans="1:20" x14ac:dyDescent="0.35">
      <c r="A36" s="16"/>
      <c r="N36" t="s">
        <v>31</v>
      </c>
      <c r="O36">
        <v>61.039999999999281</v>
      </c>
      <c r="P36">
        <v>14</v>
      </c>
      <c r="Q36">
        <v>4.3599999999999488</v>
      </c>
      <c r="R36">
        <v>2.4492925930328964</v>
      </c>
      <c r="S36">
        <v>4.3763869012234313E-3</v>
      </c>
      <c r="T36">
        <v>1.7710235343212157</v>
      </c>
    </row>
    <row r="37" spans="1:20" x14ac:dyDescent="0.35">
      <c r="A37" s="16"/>
      <c r="N37" t="s">
        <v>32</v>
      </c>
      <c r="O37">
        <v>68.906666666666013</v>
      </c>
      <c r="P37">
        <v>9</v>
      </c>
      <c r="Q37">
        <v>7.6562962962962233</v>
      </c>
      <c r="R37">
        <v>4.3010343597669172</v>
      </c>
      <c r="S37">
        <v>6.8243311435231693E-5</v>
      </c>
      <c r="T37">
        <v>1.954952612669149</v>
      </c>
    </row>
    <row r="38" spans="1:20" x14ac:dyDescent="0.35">
      <c r="A38" s="16"/>
      <c r="N38" t="s">
        <v>33</v>
      </c>
      <c r="O38">
        <v>224.29333333333403</v>
      </c>
      <c r="P38">
        <v>126</v>
      </c>
      <c r="Q38">
        <v>1.7801058201058257</v>
      </c>
    </row>
    <row r="39" spans="1:20" x14ac:dyDescent="0.35">
      <c r="A39" s="16"/>
    </row>
    <row r="40" spans="1:20" ht="15" thickBot="1" x14ac:dyDescent="0.4">
      <c r="A40" s="16"/>
      <c r="N40" s="18" t="s">
        <v>11</v>
      </c>
      <c r="O40" s="18">
        <v>354.23999999999933</v>
      </c>
      <c r="P40" s="18">
        <v>149</v>
      </c>
      <c r="Q40" s="18"/>
      <c r="R40" s="18"/>
      <c r="S40" s="18"/>
      <c r="T40" s="18"/>
    </row>
    <row r="41" spans="1:20" x14ac:dyDescent="0.35">
      <c r="A41" s="16"/>
    </row>
    <row r="42" spans="1:20" ht="16.5" x14ac:dyDescent="0.45">
      <c r="A42" s="16"/>
      <c r="L42" s="3"/>
      <c r="N42" t="s">
        <v>34</v>
      </c>
      <c r="O42" s="19">
        <f>1-Q38/Q36</f>
        <v>0.59171884859957646</v>
      </c>
      <c r="Q42" s="20" t="s">
        <v>35</v>
      </c>
    </row>
    <row r="43" spans="1:20" x14ac:dyDescent="0.35">
      <c r="A43" s="16"/>
    </row>
    <row r="44" spans="1:20" x14ac:dyDescent="0.35">
      <c r="A44" s="16"/>
      <c r="N44" t="s">
        <v>36</v>
      </c>
    </row>
    <row r="45" spans="1:20" x14ac:dyDescent="0.35">
      <c r="A45" s="16"/>
    </row>
    <row r="46" spans="1:20" x14ac:dyDescent="0.35">
      <c r="A46" s="16"/>
      <c r="N46" t="s">
        <v>34</v>
      </c>
      <c r="O46" s="19" t="e">
        <f ca="1">CRONALPHA(B4:K18)</f>
        <v>#NAME?</v>
      </c>
      <c r="Q46" s="20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CD462-6180-4F74-A1D3-773E00C7E549}">
  <sheetPr codeName="Sheet10"/>
  <dimension ref="A1:V18"/>
  <sheetViews>
    <sheetView workbookViewId="0"/>
  </sheetViews>
  <sheetFormatPr defaultRowHeight="14.5" x14ac:dyDescent="0.35"/>
  <cols>
    <col min="12" max="12" width="9.1796875" customWidth="1"/>
  </cols>
  <sheetData>
    <row r="1" spans="1:22" x14ac:dyDescent="0.35">
      <c r="A1" s="1" t="s">
        <v>0</v>
      </c>
      <c r="M1" t="s">
        <v>0</v>
      </c>
    </row>
    <row r="3" spans="1:22" x14ac:dyDescent="0.3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M3" s="21" t="e">
        <f ca="1">CRONALPHA(B4:K18)</f>
        <v>#NAME?</v>
      </c>
    </row>
    <row r="4" spans="1:22" x14ac:dyDescent="0.35">
      <c r="A4" s="3">
        <v>1</v>
      </c>
      <c r="B4" s="4">
        <v>3</v>
      </c>
      <c r="C4" s="5">
        <v>2</v>
      </c>
      <c r="D4" s="5">
        <v>4</v>
      </c>
      <c r="E4" s="5">
        <v>1</v>
      </c>
      <c r="F4" s="5">
        <v>4</v>
      </c>
      <c r="G4" s="5">
        <v>5</v>
      </c>
      <c r="H4" s="5">
        <v>1</v>
      </c>
      <c r="I4" s="5">
        <v>4</v>
      </c>
      <c r="J4" s="5">
        <v>3</v>
      </c>
      <c r="K4" s="6">
        <v>2</v>
      </c>
    </row>
    <row r="5" spans="1:22" x14ac:dyDescent="0.35">
      <c r="A5" s="3">
        <f t="shared" ref="A5:A18" si="0">A4+1</f>
        <v>2</v>
      </c>
      <c r="B5" s="7">
        <v>5</v>
      </c>
      <c r="C5" s="3">
        <v>4</v>
      </c>
      <c r="D5" s="3">
        <v>6</v>
      </c>
      <c r="E5" s="3">
        <v>3</v>
      </c>
      <c r="F5" s="3">
        <v>5</v>
      </c>
      <c r="G5" s="3">
        <v>1</v>
      </c>
      <c r="H5" s="3">
        <v>2</v>
      </c>
      <c r="I5" s="3">
        <v>5</v>
      </c>
      <c r="J5" s="3">
        <v>5</v>
      </c>
      <c r="K5" s="8">
        <v>5</v>
      </c>
      <c r="M5" t="s">
        <v>38</v>
      </c>
    </row>
    <row r="6" spans="1:22" x14ac:dyDescent="0.35">
      <c r="A6" s="3">
        <f t="shared" si="0"/>
        <v>3</v>
      </c>
      <c r="B6" s="7">
        <v>7</v>
      </c>
      <c r="C6" s="3">
        <v>3</v>
      </c>
      <c r="D6" s="3">
        <v>5</v>
      </c>
      <c r="E6" s="3">
        <v>5</v>
      </c>
      <c r="F6" s="3">
        <v>6</v>
      </c>
      <c r="G6" s="3">
        <v>4</v>
      </c>
      <c r="H6" s="3">
        <v>3</v>
      </c>
      <c r="I6" s="3">
        <v>3</v>
      </c>
      <c r="J6" s="3">
        <v>6</v>
      </c>
      <c r="K6" s="8">
        <v>5</v>
      </c>
    </row>
    <row r="7" spans="1:22" x14ac:dyDescent="0.35">
      <c r="A7" s="3">
        <f t="shared" si="0"/>
        <v>4</v>
      </c>
      <c r="B7" s="7">
        <v>2</v>
      </c>
      <c r="C7" s="3">
        <v>4</v>
      </c>
      <c r="D7" s="3">
        <v>3</v>
      </c>
      <c r="E7" s="3">
        <v>3</v>
      </c>
      <c r="F7" s="3">
        <v>2</v>
      </c>
      <c r="G7" s="3">
        <v>2</v>
      </c>
      <c r="H7" s="3">
        <v>2</v>
      </c>
      <c r="I7" s="3">
        <v>6</v>
      </c>
      <c r="J7" s="3">
        <v>6</v>
      </c>
      <c r="K7" s="8">
        <v>3</v>
      </c>
      <c r="M7" t="str">
        <f t="shared" ref="M7:V7" si="1">B3</f>
        <v>Q1</v>
      </c>
      <c r="N7" t="str">
        <f t="shared" si="1"/>
        <v>Q2</v>
      </c>
      <c r="O7" t="str">
        <f t="shared" si="1"/>
        <v>Q3</v>
      </c>
      <c r="P7" t="str">
        <f t="shared" si="1"/>
        <v>Q4</v>
      </c>
      <c r="Q7" t="str">
        <f t="shared" si="1"/>
        <v>Q5</v>
      </c>
      <c r="R7" t="str">
        <f t="shared" si="1"/>
        <v>Q6</v>
      </c>
      <c r="S7" t="str">
        <f t="shared" si="1"/>
        <v>Q7</v>
      </c>
      <c r="T7" t="str">
        <f t="shared" si="1"/>
        <v>Q8</v>
      </c>
      <c r="U7" t="str">
        <f t="shared" si="1"/>
        <v>Q9</v>
      </c>
      <c r="V7" t="str">
        <f t="shared" si="1"/>
        <v>Q10</v>
      </c>
    </row>
    <row r="8" spans="1:22" x14ac:dyDescent="0.35">
      <c r="A8" s="3">
        <f t="shared" si="0"/>
        <v>5</v>
      </c>
      <c r="B8" s="7">
        <v>6</v>
      </c>
      <c r="C8" s="3">
        <v>5</v>
      </c>
      <c r="D8" s="3">
        <v>6</v>
      </c>
      <c r="E8" s="3">
        <v>5</v>
      </c>
      <c r="F8" s="3">
        <v>4</v>
      </c>
      <c r="G8" s="3">
        <v>4</v>
      </c>
      <c r="H8" s="3">
        <v>4</v>
      </c>
      <c r="I8" s="3">
        <v>6</v>
      </c>
      <c r="J8" s="3">
        <v>7</v>
      </c>
      <c r="K8" s="8">
        <v>5</v>
      </c>
      <c r="M8" s="22" t="e">
        <f t="array" aca="1" ref="M8:V8" ca="1">CALPHA(B4:K18)</f>
        <v>#NAME?</v>
      </c>
      <c r="N8" s="23" t="e">
        <f ca="1"/>
        <v>#NAME?</v>
      </c>
      <c r="O8" s="23" t="e">
        <f ca="1"/>
        <v>#NAME?</v>
      </c>
      <c r="P8" s="23" t="e">
        <f ca="1"/>
        <v>#NAME?</v>
      </c>
      <c r="Q8" s="23" t="e">
        <f ca="1"/>
        <v>#NAME?</v>
      </c>
      <c r="R8" s="23" t="e">
        <f ca="1"/>
        <v>#NAME?</v>
      </c>
      <c r="S8" s="23" t="e">
        <f ca="1"/>
        <v>#NAME?</v>
      </c>
      <c r="T8" s="23" t="e">
        <f ca="1"/>
        <v>#NAME?</v>
      </c>
      <c r="U8" s="23" t="e">
        <f ca="1"/>
        <v>#NAME?</v>
      </c>
      <c r="V8" s="24" t="e">
        <f ca="1"/>
        <v>#NAME?</v>
      </c>
    </row>
    <row r="9" spans="1:22" x14ac:dyDescent="0.35">
      <c r="A9" s="3">
        <f t="shared" si="0"/>
        <v>6</v>
      </c>
      <c r="B9" s="7">
        <v>1</v>
      </c>
      <c r="C9" s="3">
        <v>2</v>
      </c>
      <c r="D9" s="3">
        <v>3</v>
      </c>
      <c r="E9" s="3">
        <v>4</v>
      </c>
      <c r="F9" s="3">
        <v>2</v>
      </c>
      <c r="G9" s="3">
        <v>5</v>
      </c>
      <c r="H9" s="3">
        <v>2</v>
      </c>
      <c r="I9" s="3">
        <v>3</v>
      </c>
      <c r="J9" s="3">
        <v>5</v>
      </c>
      <c r="K9" s="8">
        <v>2</v>
      </c>
    </row>
    <row r="10" spans="1:22" x14ac:dyDescent="0.35">
      <c r="A10" s="3">
        <f t="shared" si="0"/>
        <v>7</v>
      </c>
      <c r="B10" s="7">
        <v>4</v>
      </c>
      <c r="C10" s="3">
        <v>3</v>
      </c>
      <c r="D10" s="3">
        <v>5</v>
      </c>
      <c r="E10" s="3">
        <v>3</v>
      </c>
      <c r="F10" s="3">
        <v>5</v>
      </c>
      <c r="G10" s="3">
        <v>2</v>
      </c>
      <c r="H10" s="3">
        <v>1</v>
      </c>
      <c r="I10" s="3">
        <v>2</v>
      </c>
      <c r="J10" s="3">
        <v>4</v>
      </c>
      <c r="K10" s="8">
        <v>3</v>
      </c>
    </row>
    <row r="11" spans="1:22" x14ac:dyDescent="0.35">
      <c r="A11" s="3">
        <f t="shared" si="0"/>
        <v>8</v>
      </c>
      <c r="B11" s="7">
        <v>2</v>
      </c>
      <c r="C11" s="3">
        <v>4</v>
      </c>
      <c r="D11" s="3">
        <v>4</v>
      </c>
      <c r="E11" s="3">
        <v>3</v>
      </c>
      <c r="F11" s="3">
        <v>7</v>
      </c>
      <c r="G11" s="3">
        <v>2</v>
      </c>
      <c r="H11" s="3">
        <v>2</v>
      </c>
      <c r="I11" s="3">
        <v>4</v>
      </c>
      <c r="J11" s="3">
        <v>6</v>
      </c>
      <c r="K11" s="8">
        <v>5</v>
      </c>
    </row>
    <row r="12" spans="1:22" x14ac:dyDescent="0.35">
      <c r="A12" s="3">
        <f t="shared" si="0"/>
        <v>9</v>
      </c>
      <c r="B12" s="7">
        <v>6</v>
      </c>
      <c r="C12" s="3">
        <v>5</v>
      </c>
      <c r="D12" s="3">
        <v>5</v>
      </c>
      <c r="E12" s="3">
        <v>5</v>
      </c>
      <c r="F12" s="3">
        <v>1</v>
      </c>
      <c r="G12" s="3">
        <v>6</v>
      </c>
      <c r="H12" s="3">
        <v>5</v>
      </c>
      <c r="I12" s="3">
        <v>2</v>
      </c>
      <c r="J12" s="3">
        <v>3</v>
      </c>
      <c r="K12" s="8">
        <v>2</v>
      </c>
    </row>
    <row r="13" spans="1:22" x14ac:dyDescent="0.35">
      <c r="A13" s="3">
        <f t="shared" si="0"/>
        <v>10</v>
      </c>
      <c r="B13" s="7">
        <v>5</v>
      </c>
      <c r="C13" s="3">
        <v>4</v>
      </c>
      <c r="D13" s="3">
        <v>6</v>
      </c>
      <c r="E13" s="3">
        <v>4</v>
      </c>
      <c r="F13" s="3">
        <v>3</v>
      </c>
      <c r="G13" s="3">
        <v>5</v>
      </c>
      <c r="H13" s="3">
        <v>3</v>
      </c>
      <c r="I13" s="3">
        <v>1</v>
      </c>
      <c r="J13" s="3">
        <v>7</v>
      </c>
      <c r="K13" s="8">
        <v>2</v>
      </c>
    </row>
    <row r="14" spans="1:22" x14ac:dyDescent="0.35">
      <c r="A14" s="3">
        <f t="shared" si="0"/>
        <v>11</v>
      </c>
      <c r="B14" s="7">
        <v>4</v>
      </c>
      <c r="C14" s="3">
        <v>3</v>
      </c>
      <c r="D14" s="3">
        <v>5</v>
      </c>
      <c r="E14" s="3">
        <v>2</v>
      </c>
      <c r="F14" s="3">
        <v>5</v>
      </c>
      <c r="G14" s="3">
        <v>3</v>
      </c>
      <c r="H14" s="3">
        <v>2</v>
      </c>
      <c r="I14" s="3">
        <v>3</v>
      </c>
      <c r="J14" s="3">
        <v>4</v>
      </c>
      <c r="K14" s="8">
        <v>1</v>
      </c>
    </row>
    <row r="15" spans="1:22" x14ac:dyDescent="0.35">
      <c r="A15" s="3">
        <f t="shared" si="0"/>
        <v>12</v>
      </c>
      <c r="B15" s="7">
        <v>4</v>
      </c>
      <c r="C15" s="3">
        <v>2</v>
      </c>
      <c r="D15" s="3">
        <v>3</v>
      </c>
      <c r="E15" s="3">
        <v>2</v>
      </c>
      <c r="F15" s="3">
        <v>5</v>
      </c>
      <c r="G15" s="3">
        <v>3</v>
      </c>
      <c r="H15" s="3">
        <v>4</v>
      </c>
      <c r="I15" s="3">
        <v>2</v>
      </c>
      <c r="J15" s="3">
        <v>3</v>
      </c>
      <c r="K15" s="8">
        <v>4</v>
      </c>
    </row>
    <row r="16" spans="1:22" x14ac:dyDescent="0.35">
      <c r="A16" s="3">
        <f t="shared" si="0"/>
        <v>13</v>
      </c>
      <c r="B16" s="7">
        <v>5</v>
      </c>
      <c r="C16" s="3">
        <v>5</v>
      </c>
      <c r="D16" s="3">
        <v>6</v>
      </c>
      <c r="E16" s="3">
        <v>2</v>
      </c>
      <c r="F16" s="3">
        <v>3</v>
      </c>
      <c r="G16" s="3">
        <v>3</v>
      </c>
      <c r="H16" s="3">
        <v>2</v>
      </c>
      <c r="I16" s="3">
        <v>4</v>
      </c>
      <c r="J16" s="3">
        <v>4</v>
      </c>
      <c r="K16" s="8">
        <v>5</v>
      </c>
    </row>
    <row r="17" spans="1:11" x14ac:dyDescent="0.35">
      <c r="A17" s="3">
        <f t="shared" si="0"/>
        <v>14</v>
      </c>
      <c r="B17" s="7">
        <v>6</v>
      </c>
      <c r="C17" s="3">
        <v>5</v>
      </c>
      <c r="D17" s="3">
        <v>5</v>
      </c>
      <c r="E17" s="3">
        <v>4</v>
      </c>
      <c r="F17" s="3">
        <v>2</v>
      </c>
      <c r="G17" s="3">
        <v>2</v>
      </c>
      <c r="H17" s="3">
        <v>1</v>
      </c>
      <c r="I17" s="3">
        <v>4</v>
      </c>
      <c r="J17" s="3">
        <v>6</v>
      </c>
      <c r="K17" s="8">
        <v>5</v>
      </c>
    </row>
    <row r="18" spans="1:11" x14ac:dyDescent="0.35">
      <c r="A18" s="3">
        <f t="shared" si="0"/>
        <v>15</v>
      </c>
      <c r="B18" s="10">
        <v>4</v>
      </c>
      <c r="C18" s="11">
        <v>3</v>
      </c>
      <c r="D18" s="11">
        <v>5</v>
      </c>
      <c r="E18" s="11">
        <v>5</v>
      </c>
      <c r="F18" s="11">
        <v>3</v>
      </c>
      <c r="G18" s="11">
        <v>1</v>
      </c>
      <c r="H18" s="11">
        <v>3</v>
      </c>
      <c r="I18" s="11">
        <v>2</v>
      </c>
      <c r="J18" s="11">
        <v>3</v>
      </c>
      <c r="K18" s="1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Cronbach 1</vt:lpstr>
      <vt:lpstr>Cronbach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2024-07-23T16:45:09Z</dcterms:created>
  <dcterms:modified xsi:type="dcterms:W3CDTF">2024-07-23T16:48:01Z</dcterms:modified>
</cp:coreProperties>
</file>