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1BC40D3B-9F8E-4CDF-8D66-908225003B69}" xr6:coauthVersionLast="47" xr6:coauthVersionMax="47" xr10:uidLastSave="{00000000-0000-0000-0000-000000000000}"/>
  <bookViews>
    <workbookView xWindow="-110" yWindow="-110" windowWidth="19420" windowHeight="10300" xr2:uid="{0C85B478-55C6-4AFA-82FE-B526ADE8E131}"/>
  </bookViews>
  <sheets>
    <sheet name="Title" sheetId="2" r:id="rId1"/>
    <sheet name="Binary Data" sheetId="1" r:id="rId2"/>
  </sheets>
  <externalReferences>
    <externalReference r:id="rId3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1" l="1"/>
  <c r="AA95" i="1"/>
  <c r="Z95" i="1"/>
  <c r="Y95" i="1"/>
  <c r="X95" i="1"/>
  <c r="W95" i="1"/>
  <c r="V95" i="1"/>
  <c r="U95" i="1"/>
  <c r="T95" i="1"/>
  <c r="S95" i="1"/>
  <c r="R95" i="1"/>
  <c r="Q95" i="1"/>
  <c r="P95" i="1"/>
  <c r="AA94" i="1"/>
  <c r="Z94" i="1"/>
  <c r="Y94" i="1"/>
  <c r="X94" i="1"/>
  <c r="W94" i="1"/>
  <c r="V94" i="1"/>
  <c r="U94" i="1"/>
  <c r="T94" i="1"/>
  <c r="S94" i="1"/>
  <c r="R94" i="1"/>
  <c r="Q94" i="1"/>
  <c r="P94" i="1"/>
  <c r="AA93" i="1"/>
  <c r="Z93" i="1"/>
  <c r="Y93" i="1"/>
  <c r="X93" i="1"/>
  <c r="W93" i="1"/>
  <c r="V93" i="1"/>
  <c r="U93" i="1"/>
  <c r="T93" i="1"/>
  <c r="S93" i="1"/>
  <c r="R93" i="1"/>
  <c r="Q93" i="1"/>
  <c r="P93" i="1"/>
  <c r="AA92" i="1"/>
  <c r="Z92" i="1"/>
  <c r="Y92" i="1"/>
  <c r="X92" i="1"/>
  <c r="W92" i="1"/>
  <c r="V92" i="1"/>
  <c r="U92" i="1"/>
  <c r="T92" i="1"/>
  <c r="S92" i="1"/>
  <c r="R92" i="1"/>
  <c r="Q92" i="1"/>
  <c r="P92" i="1"/>
  <c r="AA91" i="1"/>
  <c r="Z91" i="1"/>
  <c r="Y91" i="1"/>
  <c r="X91" i="1"/>
  <c r="W91" i="1"/>
  <c r="V91" i="1"/>
  <c r="U91" i="1"/>
  <c r="T91" i="1"/>
  <c r="S91" i="1"/>
  <c r="R91" i="1"/>
  <c r="Q91" i="1"/>
  <c r="P91" i="1"/>
  <c r="AA90" i="1"/>
  <c r="Z90" i="1"/>
  <c r="Y90" i="1"/>
  <c r="X90" i="1"/>
  <c r="W90" i="1"/>
  <c r="V90" i="1"/>
  <c r="U90" i="1"/>
  <c r="T90" i="1"/>
  <c r="S90" i="1"/>
  <c r="R90" i="1"/>
  <c r="Q90" i="1"/>
  <c r="P90" i="1"/>
  <c r="AA89" i="1"/>
  <c r="Z89" i="1"/>
  <c r="Y89" i="1"/>
  <c r="X89" i="1"/>
  <c r="W89" i="1"/>
  <c r="V89" i="1"/>
  <c r="U89" i="1"/>
  <c r="T89" i="1"/>
  <c r="S89" i="1"/>
  <c r="R89" i="1"/>
  <c r="Q89" i="1"/>
  <c r="P89" i="1"/>
  <c r="AA88" i="1"/>
  <c r="Z88" i="1"/>
  <c r="Y88" i="1"/>
  <c r="X88" i="1"/>
  <c r="W88" i="1"/>
  <c r="V88" i="1"/>
  <c r="U88" i="1"/>
  <c r="T88" i="1"/>
  <c r="S88" i="1"/>
  <c r="R88" i="1"/>
  <c r="Q88" i="1"/>
  <c r="P88" i="1"/>
  <c r="AA87" i="1"/>
  <c r="Z87" i="1"/>
  <c r="Y87" i="1"/>
  <c r="X87" i="1"/>
  <c r="W87" i="1"/>
  <c r="V87" i="1"/>
  <c r="U87" i="1"/>
  <c r="T87" i="1"/>
  <c r="S87" i="1"/>
  <c r="R87" i="1"/>
  <c r="Q87" i="1"/>
  <c r="P87" i="1"/>
  <c r="AA86" i="1"/>
  <c r="Z86" i="1"/>
  <c r="Y86" i="1"/>
  <c r="X86" i="1"/>
  <c r="W86" i="1"/>
  <c r="V86" i="1"/>
  <c r="U86" i="1"/>
  <c r="T86" i="1"/>
  <c r="S86" i="1"/>
  <c r="R86" i="1"/>
  <c r="Q86" i="1"/>
  <c r="P86" i="1"/>
  <c r="AA85" i="1"/>
  <c r="Z85" i="1"/>
  <c r="Y85" i="1"/>
  <c r="X85" i="1"/>
  <c r="W85" i="1"/>
  <c r="V85" i="1"/>
  <c r="U85" i="1"/>
  <c r="T85" i="1"/>
  <c r="S85" i="1"/>
  <c r="R85" i="1"/>
  <c r="Q85" i="1"/>
  <c r="P85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Z82" i="1"/>
  <c r="Y82" i="1"/>
  <c r="X82" i="1"/>
  <c r="W82" i="1"/>
  <c r="V82" i="1"/>
  <c r="U82" i="1"/>
  <c r="T82" i="1"/>
  <c r="S82" i="1"/>
  <c r="R82" i="1"/>
  <c r="Q82" i="1"/>
  <c r="P82" i="1"/>
  <c r="AA79" i="1"/>
  <c r="Z79" i="1"/>
  <c r="Y79" i="1"/>
  <c r="X79" i="1"/>
  <c r="W79" i="1"/>
  <c r="V79" i="1"/>
  <c r="U79" i="1"/>
  <c r="T79" i="1"/>
  <c r="S79" i="1"/>
  <c r="R79" i="1"/>
  <c r="Q79" i="1"/>
  <c r="P79" i="1"/>
  <c r="AE52" i="1" s="1"/>
  <c r="AA78" i="1"/>
  <c r="Z78" i="1"/>
  <c r="Y78" i="1"/>
  <c r="X78" i="1"/>
  <c r="W78" i="1"/>
  <c r="V78" i="1"/>
  <c r="U78" i="1"/>
  <c r="T78" i="1"/>
  <c r="S78" i="1"/>
  <c r="R78" i="1"/>
  <c r="Q78" i="1"/>
  <c r="P78" i="1"/>
  <c r="AA77" i="1"/>
  <c r="Z77" i="1"/>
  <c r="Y77" i="1"/>
  <c r="X77" i="1"/>
  <c r="W77" i="1"/>
  <c r="V77" i="1"/>
  <c r="U77" i="1"/>
  <c r="T77" i="1"/>
  <c r="S77" i="1"/>
  <c r="R77" i="1"/>
  <c r="Q77" i="1"/>
  <c r="P77" i="1"/>
  <c r="AA76" i="1"/>
  <c r="Z76" i="1"/>
  <c r="Y76" i="1"/>
  <c r="X76" i="1"/>
  <c r="W76" i="1"/>
  <c r="V76" i="1"/>
  <c r="U76" i="1"/>
  <c r="T76" i="1"/>
  <c r="S76" i="1"/>
  <c r="R76" i="1"/>
  <c r="Q76" i="1"/>
  <c r="P76" i="1"/>
  <c r="AA75" i="1"/>
  <c r="Z75" i="1"/>
  <c r="Y75" i="1"/>
  <c r="X75" i="1"/>
  <c r="W75" i="1"/>
  <c r="V75" i="1"/>
  <c r="U75" i="1"/>
  <c r="T75" i="1"/>
  <c r="S75" i="1"/>
  <c r="R75" i="1"/>
  <c r="Q75" i="1"/>
  <c r="P75" i="1"/>
  <c r="AA74" i="1"/>
  <c r="Z74" i="1"/>
  <c r="Y74" i="1"/>
  <c r="X74" i="1"/>
  <c r="W74" i="1"/>
  <c r="V74" i="1"/>
  <c r="U74" i="1"/>
  <c r="T74" i="1"/>
  <c r="S74" i="1"/>
  <c r="R74" i="1"/>
  <c r="Q74" i="1"/>
  <c r="P74" i="1"/>
  <c r="AA73" i="1"/>
  <c r="Z73" i="1"/>
  <c r="Y73" i="1"/>
  <c r="X73" i="1"/>
  <c r="W73" i="1"/>
  <c r="V73" i="1"/>
  <c r="U73" i="1"/>
  <c r="T73" i="1"/>
  <c r="S73" i="1"/>
  <c r="R73" i="1"/>
  <c r="Q73" i="1"/>
  <c r="P73" i="1"/>
  <c r="AA72" i="1"/>
  <c r="Z72" i="1"/>
  <c r="Y72" i="1"/>
  <c r="X72" i="1"/>
  <c r="W72" i="1"/>
  <c r="V72" i="1"/>
  <c r="U72" i="1"/>
  <c r="T72" i="1"/>
  <c r="S72" i="1"/>
  <c r="R72" i="1"/>
  <c r="Q72" i="1"/>
  <c r="P72" i="1"/>
  <c r="AA71" i="1"/>
  <c r="Z71" i="1"/>
  <c r="Y71" i="1"/>
  <c r="X71" i="1"/>
  <c r="W71" i="1"/>
  <c r="V71" i="1"/>
  <c r="U71" i="1"/>
  <c r="T71" i="1"/>
  <c r="S71" i="1"/>
  <c r="R71" i="1"/>
  <c r="Q71" i="1"/>
  <c r="P71" i="1"/>
  <c r="AA70" i="1"/>
  <c r="Z70" i="1"/>
  <c r="Y70" i="1"/>
  <c r="X70" i="1"/>
  <c r="W70" i="1"/>
  <c r="V70" i="1"/>
  <c r="U70" i="1"/>
  <c r="T70" i="1"/>
  <c r="S70" i="1"/>
  <c r="R70" i="1"/>
  <c r="Q70" i="1"/>
  <c r="P70" i="1"/>
  <c r="AA69" i="1"/>
  <c r="Z69" i="1"/>
  <c r="Y69" i="1"/>
  <c r="X69" i="1"/>
  <c r="W69" i="1"/>
  <c r="V69" i="1"/>
  <c r="U69" i="1"/>
  <c r="T69" i="1"/>
  <c r="S69" i="1"/>
  <c r="R69" i="1"/>
  <c r="Q69" i="1"/>
  <c r="P69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AA67" i="1"/>
  <c r="AE51" i="1" s="1"/>
  <c r="Z67" i="1"/>
  <c r="Y67" i="1"/>
  <c r="X67" i="1"/>
  <c r="W67" i="1"/>
  <c r="V67" i="1"/>
  <c r="U67" i="1"/>
  <c r="T67" i="1"/>
  <c r="S67" i="1"/>
  <c r="R67" i="1"/>
  <c r="Q67" i="1"/>
  <c r="P67" i="1"/>
  <c r="O67" i="1"/>
  <c r="Z66" i="1"/>
  <c r="Y66" i="1"/>
  <c r="X66" i="1"/>
  <c r="W66" i="1"/>
  <c r="V66" i="1"/>
  <c r="U66" i="1"/>
  <c r="T66" i="1"/>
  <c r="S66" i="1"/>
  <c r="R66" i="1"/>
  <c r="Q66" i="1"/>
  <c r="P66" i="1"/>
  <c r="AA63" i="1"/>
  <c r="AE55" i="1" s="1"/>
  <c r="AD55" i="1" s="1"/>
  <c r="Z63" i="1"/>
  <c r="Y63" i="1"/>
  <c r="X63" i="1"/>
  <c r="W63" i="1"/>
  <c r="V63" i="1"/>
  <c r="U63" i="1"/>
  <c r="T63" i="1"/>
  <c r="S63" i="1"/>
  <c r="R63" i="1"/>
  <c r="Q63" i="1"/>
  <c r="P63" i="1"/>
  <c r="AD52" i="1" s="1"/>
  <c r="AF52" i="1" s="1"/>
  <c r="AA62" i="1"/>
  <c r="Z62" i="1"/>
  <c r="Y62" i="1"/>
  <c r="X62" i="1"/>
  <c r="W62" i="1"/>
  <c r="V62" i="1"/>
  <c r="U62" i="1"/>
  <c r="T62" i="1"/>
  <c r="S62" i="1"/>
  <c r="R62" i="1"/>
  <c r="Q62" i="1"/>
  <c r="P62" i="1"/>
  <c r="AA61" i="1"/>
  <c r="Z61" i="1"/>
  <c r="Y61" i="1"/>
  <c r="X61" i="1"/>
  <c r="W61" i="1"/>
  <c r="V61" i="1"/>
  <c r="U61" i="1"/>
  <c r="T61" i="1"/>
  <c r="S61" i="1"/>
  <c r="R61" i="1"/>
  <c r="Q61" i="1"/>
  <c r="P61" i="1"/>
  <c r="AA60" i="1"/>
  <c r="Z60" i="1"/>
  <c r="Y60" i="1"/>
  <c r="X60" i="1"/>
  <c r="W60" i="1"/>
  <c r="V60" i="1"/>
  <c r="U60" i="1"/>
  <c r="T60" i="1"/>
  <c r="S60" i="1"/>
  <c r="R60" i="1"/>
  <c r="Q60" i="1"/>
  <c r="P60" i="1"/>
  <c r="AA59" i="1"/>
  <c r="Z59" i="1"/>
  <c r="Y59" i="1"/>
  <c r="X59" i="1"/>
  <c r="W59" i="1"/>
  <c r="V59" i="1"/>
  <c r="U59" i="1"/>
  <c r="T59" i="1"/>
  <c r="S59" i="1"/>
  <c r="R59" i="1"/>
  <c r="Q59" i="1"/>
  <c r="P59" i="1"/>
  <c r="AA58" i="1"/>
  <c r="Z58" i="1"/>
  <c r="Y58" i="1"/>
  <c r="X58" i="1"/>
  <c r="W58" i="1"/>
  <c r="V58" i="1"/>
  <c r="U58" i="1"/>
  <c r="T58" i="1"/>
  <c r="S58" i="1"/>
  <c r="R58" i="1"/>
  <c r="Q58" i="1"/>
  <c r="P58" i="1"/>
  <c r="AA57" i="1"/>
  <c r="Z57" i="1"/>
  <c r="Y57" i="1"/>
  <c r="X57" i="1"/>
  <c r="W57" i="1"/>
  <c r="V57" i="1"/>
  <c r="U57" i="1"/>
  <c r="T57" i="1"/>
  <c r="S57" i="1"/>
  <c r="R57" i="1"/>
  <c r="Q57" i="1"/>
  <c r="P57" i="1"/>
  <c r="AA56" i="1"/>
  <c r="Z56" i="1"/>
  <c r="Y56" i="1"/>
  <c r="X56" i="1"/>
  <c r="W56" i="1"/>
  <c r="V56" i="1"/>
  <c r="U56" i="1"/>
  <c r="T56" i="1"/>
  <c r="S56" i="1"/>
  <c r="R56" i="1"/>
  <c r="Q56" i="1"/>
  <c r="P56" i="1"/>
  <c r="AF55" i="1"/>
  <c r="AA55" i="1"/>
  <c r="Z55" i="1"/>
  <c r="Y55" i="1"/>
  <c r="X55" i="1"/>
  <c r="W55" i="1"/>
  <c r="V55" i="1"/>
  <c r="U55" i="1"/>
  <c r="T55" i="1"/>
  <c r="S55" i="1"/>
  <c r="R55" i="1"/>
  <c r="Q55" i="1"/>
  <c r="P55" i="1"/>
  <c r="AA54" i="1"/>
  <c r="Z54" i="1"/>
  <c r="Y54" i="1"/>
  <c r="X54" i="1"/>
  <c r="W54" i="1"/>
  <c r="V54" i="1"/>
  <c r="U54" i="1"/>
  <c r="T54" i="1"/>
  <c r="S54" i="1"/>
  <c r="R54" i="1"/>
  <c r="Q54" i="1"/>
  <c r="P54" i="1"/>
  <c r="AA53" i="1"/>
  <c r="Z53" i="1"/>
  <c r="Y53" i="1"/>
  <c r="X53" i="1"/>
  <c r="W53" i="1"/>
  <c r="V53" i="1"/>
  <c r="U53" i="1"/>
  <c r="T53" i="1"/>
  <c r="S53" i="1"/>
  <c r="R53" i="1"/>
  <c r="Q53" i="1"/>
  <c r="P53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Z50" i="1"/>
  <c r="Y50" i="1"/>
  <c r="X50" i="1"/>
  <c r="W50" i="1"/>
  <c r="V50" i="1"/>
  <c r="U50" i="1"/>
  <c r="T50" i="1"/>
  <c r="S50" i="1"/>
  <c r="R50" i="1"/>
  <c r="Q50" i="1"/>
  <c r="P50" i="1"/>
  <c r="P40" i="1"/>
  <c r="L40" i="1"/>
  <c r="K40" i="1"/>
  <c r="J40" i="1"/>
  <c r="I40" i="1"/>
  <c r="H40" i="1"/>
  <c r="G40" i="1"/>
  <c r="F40" i="1"/>
  <c r="E40" i="1"/>
  <c r="D40" i="1"/>
  <c r="C40" i="1"/>
  <c r="B40" i="1"/>
  <c r="L38" i="1"/>
  <c r="K38" i="1"/>
  <c r="H38" i="1"/>
  <c r="G38" i="1"/>
  <c r="F38" i="1"/>
  <c r="E38" i="1"/>
  <c r="D38" i="1"/>
  <c r="C38" i="1"/>
  <c r="B38" i="1"/>
  <c r="L37" i="1"/>
  <c r="F37" i="1"/>
  <c r="E37" i="1"/>
  <c r="D37" i="1"/>
  <c r="C37" i="1"/>
  <c r="B37" i="1"/>
  <c r="D36" i="1"/>
  <c r="C36" i="1"/>
  <c r="B36" i="1"/>
  <c r="B35" i="1"/>
  <c r="L34" i="1"/>
  <c r="K34" i="1"/>
  <c r="G34" i="1"/>
  <c r="F34" i="1"/>
  <c r="E34" i="1"/>
  <c r="D34" i="1"/>
  <c r="C34" i="1"/>
  <c r="B34" i="1"/>
  <c r="L33" i="1"/>
  <c r="G33" i="1"/>
  <c r="F33" i="1"/>
  <c r="E33" i="1"/>
  <c r="D33" i="1"/>
  <c r="C33" i="1"/>
  <c r="B33" i="1"/>
  <c r="L32" i="1"/>
  <c r="K32" i="1"/>
  <c r="H32" i="1"/>
  <c r="G32" i="1"/>
  <c r="F32" i="1"/>
  <c r="E32" i="1"/>
  <c r="D32" i="1"/>
  <c r="C32" i="1"/>
  <c r="B32" i="1"/>
  <c r="L31" i="1"/>
  <c r="F31" i="1"/>
  <c r="E31" i="1"/>
  <c r="D31" i="1"/>
  <c r="C31" i="1"/>
  <c r="B31" i="1"/>
  <c r="D30" i="1"/>
  <c r="C30" i="1"/>
  <c r="B30" i="1"/>
  <c r="B29" i="1"/>
  <c r="L28" i="1"/>
  <c r="K28" i="1"/>
  <c r="H28" i="1"/>
  <c r="G28" i="1"/>
  <c r="F28" i="1"/>
  <c r="E28" i="1"/>
  <c r="D28" i="1"/>
  <c r="C28" i="1"/>
  <c r="B28" i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L27" i="1"/>
  <c r="G27" i="1"/>
  <c r="F27" i="1"/>
  <c r="E27" i="1"/>
  <c r="D27" i="1"/>
  <c r="C27" i="1"/>
  <c r="B27" i="1"/>
  <c r="B42" i="1" s="1"/>
  <c r="B19" i="1"/>
  <c r="L17" i="1"/>
  <c r="K17" i="1"/>
  <c r="J17" i="1"/>
  <c r="I17" i="1"/>
  <c r="H17" i="1"/>
  <c r="G17" i="1"/>
  <c r="F17" i="1"/>
  <c r="E17" i="1"/>
  <c r="D17" i="1"/>
  <c r="C17" i="1"/>
  <c r="B17" i="1"/>
  <c r="M17" i="1" s="1"/>
  <c r="L16" i="1"/>
  <c r="K16" i="1"/>
  <c r="J16" i="1"/>
  <c r="I16" i="1"/>
  <c r="H16" i="1"/>
  <c r="G16" i="1"/>
  <c r="F16" i="1"/>
  <c r="E16" i="1"/>
  <c r="D16" i="1"/>
  <c r="C16" i="1"/>
  <c r="B16" i="1"/>
  <c r="M16" i="1" s="1"/>
  <c r="M15" i="1"/>
  <c r="J38" i="1" s="1"/>
  <c r="M14" i="1"/>
  <c r="K37" i="1" s="1"/>
  <c r="M13" i="1"/>
  <c r="L36" i="1" s="1"/>
  <c r="M12" i="1"/>
  <c r="L35" i="1" s="1"/>
  <c r="M11" i="1"/>
  <c r="J34" i="1" s="1"/>
  <c r="M10" i="1"/>
  <c r="K33" i="1" s="1"/>
  <c r="M9" i="1"/>
  <c r="J32" i="1" s="1"/>
  <c r="M8" i="1"/>
  <c r="K31" i="1" s="1"/>
  <c r="M7" i="1"/>
  <c r="L30" i="1" s="1"/>
  <c r="M6" i="1"/>
  <c r="L29" i="1" s="1"/>
  <c r="A6" i="1"/>
  <c r="O53" i="1" s="1"/>
  <c r="M5" i="1"/>
  <c r="J28" i="1" s="1"/>
  <c r="A5" i="1"/>
  <c r="M4" i="1"/>
  <c r="K27" i="1" s="1"/>
  <c r="L42" i="1" l="1"/>
  <c r="B41" i="1"/>
  <c r="B43" i="1" s="1"/>
  <c r="D41" i="1"/>
  <c r="D43" i="1" s="1"/>
  <c r="L41" i="1"/>
  <c r="L43" i="1" s="1"/>
  <c r="B20" i="1"/>
  <c r="B22" i="1" s="1"/>
  <c r="K41" i="1"/>
  <c r="H41" i="1"/>
  <c r="G41" i="1"/>
  <c r="F41" i="1"/>
  <c r="E41" i="1"/>
  <c r="C41" i="1"/>
  <c r="C43" i="1" s="1"/>
  <c r="J41" i="1"/>
  <c r="I41" i="1"/>
  <c r="AD53" i="1"/>
  <c r="AE53" i="1"/>
  <c r="C35" i="1"/>
  <c r="C42" i="1" s="1"/>
  <c r="O85" i="1"/>
  <c r="E35" i="1"/>
  <c r="F29" i="1"/>
  <c r="F35" i="1"/>
  <c r="G29" i="1"/>
  <c r="G36" i="1"/>
  <c r="H27" i="1"/>
  <c r="H29" i="1"/>
  <c r="H30" i="1"/>
  <c r="H31" i="1"/>
  <c r="H33" i="1"/>
  <c r="H34" i="1"/>
  <c r="H35" i="1"/>
  <c r="H36" i="1"/>
  <c r="H37" i="1"/>
  <c r="I27" i="1"/>
  <c r="I28" i="1"/>
  <c r="I29" i="1"/>
  <c r="I30" i="1"/>
  <c r="I31" i="1"/>
  <c r="I32" i="1"/>
  <c r="I33" i="1"/>
  <c r="I34" i="1"/>
  <c r="I35" i="1"/>
  <c r="I36" i="1"/>
  <c r="I37" i="1"/>
  <c r="I38" i="1"/>
  <c r="D29" i="1"/>
  <c r="D42" i="1" s="1"/>
  <c r="E30" i="1"/>
  <c r="G30" i="1"/>
  <c r="G35" i="1"/>
  <c r="J27" i="1"/>
  <c r="J29" i="1"/>
  <c r="J30" i="1"/>
  <c r="J31" i="1"/>
  <c r="J33" i="1"/>
  <c r="J35" i="1"/>
  <c r="J36" i="1"/>
  <c r="J37" i="1"/>
  <c r="A7" i="1"/>
  <c r="E36" i="1"/>
  <c r="O69" i="1"/>
  <c r="F30" i="1"/>
  <c r="F36" i="1"/>
  <c r="G31" i="1"/>
  <c r="G37" i="1"/>
  <c r="K29" i="1"/>
  <c r="K42" i="1" s="1"/>
  <c r="K30" i="1"/>
  <c r="K35" i="1"/>
  <c r="K36" i="1"/>
  <c r="AD51" i="1"/>
  <c r="AF51" i="1" s="1"/>
  <c r="C29" i="1"/>
  <c r="D35" i="1"/>
  <c r="E29" i="1"/>
  <c r="B21" i="1"/>
  <c r="K43" i="1" l="1"/>
  <c r="AF53" i="1"/>
  <c r="AG52" i="1" s="1"/>
  <c r="AH52" i="1" s="1"/>
  <c r="AI52" i="1" s="1"/>
  <c r="J42" i="1"/>
  <c r="E42" i="1"/>
  <c r="E43" i="1" s="1"/>
  <c r="I43" i="1"/>
  <c r="H42" i="1"/>
  <c r="H43" i="1" s="1"/>
  <c r="G42" i="1"/>
  <c r="G43" i="1" s="1"/>
  <c r="J43" i="1"/>
  <c r="F43" i="1"/>
  <c r="O70" i="1"/>
  <c r="O54" i="1"/>
  <c r="A8" i="1"/>
  <c r="O86" i="1"/>
  <c r="I42" i="1"/>
  <c r="AG51" i="1"/>
  <c r="AH51" i="1" s="1"/>
  <c r="AI51" i="1" s="1"/>
  <c r="F42" i="1"/>
  <c r="A9" i="1" l="1"/>
  <c r="O71" i="1"/>
  <c r="O87" i="1"/>
  <c r="O55" i="1"/>
  <c r="A10" i="1" l="1"/>
  <c r="O56" i="1"/>
  <c r="O72" i="1"/>
  <c r="O88" i="1"/>
  <c r="A11" i="1" l="1"/>
  <c r="O57" i="1"/>
  <c r="O73" i="1"/>
  <c r="O89" i="1"/>
  <c r="O58" i="1" l="1"/>
  <c r="A12" i="1"/>
  <c r="O74" i="1"/>
  <c r="O90" i="1"/>
  <c r="O59" i="1" l="1"/>
  <c r="A13" i="1"/>
  <c r="O75" i="1"/>
  <c r="O91" i="1"/>
  <c r="O60" i="1" l="1"/>
  <c r="O76" i="1"/>
  <c r="O92" i="1"/>
  <c r="A14" i="1"/>
  <c r="O77" i="1" l="1"/>
  <c r="O93" i="1"/>
  <c r="O61" i="1"/>
  <c r="A15" i="1"/>
  <c r="O94" i="1" l="1"/>
  <c r="O78" i="1"/>
  <c r="O62" i="1"/>
</calcChain>
</file>

<file path=xl/sharedStrings.xml><?xml version="1.0" encoding="utf-8"?>
<sst xmlns="http://schemas.openxmlformats.org/spreadsheetml/2006/main" count="90" uniqueCount="51">
  <si>
    <t>Cronbach's Alpha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</si>
  <si>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</si>
  <si>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</si>
  <si>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</si>
  <si>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</si>
  <si>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</si>
  <si>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</si>
  <si>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</si>
  <si>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</si>
  <si>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</si>
  <si>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</si>
  <si>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</si>
  <si>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Total</t>
  </si>
  <si>
    <t>Anova: Two-Factor Without Replication</t>
  </si>
  <si>
    <t>SUMMARY</t>
  </si>
  <si>
    <t>Count</t>
  </si>
  <si>
    <t>Sum</t>
  </si>
  <si>
    <t>Average</t>
  </si>
  <si>
    <t>Variance</t>
  </si>
  <si>
    <t>Var</t>
  </si>
  <si>
    <t>k</t>
  </si>
  <si>
    <t>Σvar</t>
  </si>
  <si>
    <t>var</t>
  </si>
  <si>
    <t>α</t>
  </si>
  <si>
    <t>Cronbach's alpha with one question removed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</si>
  <si>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</si>
  <si>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</si>
  <si>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</si>
  <si>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</si>
  <si>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</si>
  <si>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</si>
  <si>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</si>
  <si>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</si>
  <si>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Rows</t>
  </si>
  <si>
    <t>Columns</t>
  </si>
  <si>
    <t>Error</t>
  </si>
  <si>
    <t>Alpha</t>
  </si>
  <si>
    <r>
      <t>= 1 - MS</t>
    </r>
    <r>
      <rPr>
        <vertAlign val="subscript"/>
        <sz val="11"/>
        <color theme="1"/>
        <rFont val="Aptos Narrow"/>
        <family val="2"/>
        <scheme val="minor"/>
      </rPr>
      <t>Error</t>
    </r>
    <r>
      <rPr>
        <sz val="11"/>
        <color theme="1"/>
        <rFont val="Aptos Narrow"/>
        <family val="2"/>
        <scheme val="minor"/>
      </rPr>
      <t>/MS</t>
    </r>
    <r>
      <rPr>
        <vertAlign val="subscript"/>
        <sz val="11"/>
        <color theme="1"/>
        <rFont val="Aptos Narrow"/>
        <family val="2"/>
        <scheme val="minor"/>
      </rPr>
      <t>Rows</t>
    </r>
  </si>
  <si>
    <t>Using Real Statistics function</t>
  </si>
  <si>
    <t>=CRONALPHA(B4:L15)</t>
  </si>
  <si>
    <t>Descriptive Statistics</t>
  </si>
  <si>
    <t>Two Factor Anova</t>
  </si>
  <si>
    <t>COUNT</t>
  </si>
  <si>
    <t>p-value</t>
  </si>
  <si>
    <t>sig</t>
  </si>
  <si>
    <t>MEAN</t>
  </si>
  <si>
    <t>VARIANCE</t>
  </si>
  <si>
    <t>Real Statistics Using Excel</t>
  </si>
  <si>
    <t>Updated</t>
  </si>
  <si>
    <t>Copyright © 2013 - 2024 Charles Zaiontz</t>
  </si>
  <si>
    <t>Cronbach's Alpha Basic Concepts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</si>
</sst>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Tahoma"/>
      <family val="2"/>
    </font>
    <font>
      <i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vertAlign val="sub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10" xfId="0" applyBorder="1"/>
    <xf numFmtId="0" fontId="4" fillId="0" borderId="0" xfId="0" applyFont="1" applyAlignment="1">
      <alignment horizontal="center"/>
    </xf>
    <xf numFmtId="0" fontId="0" fillId="0" borderId="11" xfId="0" applyBorder="1"/>
    <xf numFmtId="0" fontId="5" fillId="0" borderId="0" xfId="0" applyFont="1" applyAlignment="1">
      <alignment horizontal="center" wrapText="1"/>
    </xf>
    <xf numFmtId="0" fontId="0" fillId="0" borderId="12" xfId="0" applyBorder="1"/>
    <xf numFmtId="0" fontId="4" fillId="0" borderId="0" xfId="0" applyFont="1" applyAlignment="1">
      <alignment horizontal="left"/>
    </xf>
    <xf numFmtId="0" fontId="0" fillId="0" borderId="13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4" xfId="0" applyBorder="1"/>
    <xf numFmtId="0" fontId="0" fillId="0" borderId="0" xfId="0" quotePrefix="1"/>
    <xf numFmtId="0" fontId="0" fillId="0" borderId="4" xfId="0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8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5" fontId="0" fillId="0" borderId="0" xfId="0" applyNumberForma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Correlation-Reliability%2015%20May%202021.xlsx" TargetMode="External"/><Relationship Id="rId1" Type="http://schemas.openxmlformats.org/officeDocument/2006/relationships/externalLinkPath" Target="/38f5cd2f1f925cfd/Documenti/A%20Real%20Statistics%202020/Examples/Real%20Statistics%20Examples%20Correlation-Reliability%2015%20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0CB9-3103-44E6-A0A4-A6183AC0E130}">
  <sheetPr codeName="Sheet1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47</v>
      </c>
    </row>
    <row r="2" spans="1:13" x14ac:dyDescent="0.35">
      <c r="A2" t="s">
        <v>50</v>
      </c>
    </row>
    <row r="4" spans="1:13" x14ac:dyDescent="0.35">
      <c r="A4" t="s">
        <v>48</v>
      </c>
      <c r="B4" s="40">
        <v>45496</v>
      </c>
    </row>
    <row r="6" spans="1:13" x14ac:dyDescent="0.35">
      <c r="A6" s="41" t="s">
        <v>49</v>
      </c>
    </row>
    <row r="10" spans="1:13" ht="18.5" x14ac:dyDescent="0.45">
      <c r="M10" s="4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5AB7E-B41B-47E0-BCF6-6DC05DE51502}">
  <sheetPr codeName="Sheet8"/>
  <dimension ref="A1:AI95"/>
  <sheetViews>
    <sheetView workbookViewId="0"/>
  </sheetViews>
  <sheetFormatPr defaultRowHeight="14.5" x14ac:dyDescent="0.35"/>
  <cols>
    <col min="1" max="13" width="7.7265625" customWidth="1"/>
    <col min="15" max="15" width="17.7265625" customWidth="1"/>
  </cols>
  <sheetData>
    <row r="1" spans="1:19" x14ac:dyDescent="0.35">
      <c r="A1" s="1" t="s">
        <v>0</v>
      </c>
    </row>
    <row r="3" spans="1:19" x14ac:dyDescent="0.3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O3" t="s">
        <v>13</v>
      </c>
    </row>
    <row r="4" spans="1:19" ht="15" thickBot="1" x14ac:dyDescent="0.4">
      <c r="A4" s="3">
        <v>1</v>
      </c>
      <c r="B4" s="4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6">
        <v>1</v>
      </c>
      <c r="M4" s="3">
        <f t="shared" ref="M4:M17" si="0">SUM(B4:L4)</f>
        <v>11</v>
      </c>
    </row>
    <row r="5" spans="1:19" x14ac:dyDescent="0.35">
      <c r="A5" s="3">
        <f t="shared" ref="A5:A15" si="1">A4+1</f>
        <v>2</v>
      </c>
      <c r="B5" s="7">
        <v>1</v>
      </c>
      <c r="C5" s="3">
        <v>1</v>
      </c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0</v>
      </c>
      <c r="K5" s="3">
        <v>1</v>
      </c>
      <c r="L5" s="8">
        <v>0</v>
      </c>
      <c r="M5" s="3">
        <f t="shared" si="0"/>
        <v>9</v>
      </c>
      <c r="O5" s="9" t="s">
        <v>14</v>
      </c>
      <c r="P5" s="9" t="s">
        <v>15</v>
      </c>
      <c r="Q5" s="9" t="s">
        <v>16</v>
      </c>
      <c r="R5" s="9" t="s">
        <v>17</v>
      </c>
      <c r="S5" s="9" t="s">
        <v>18</v>
      </c>
    </row>
    <row r="6" spans="1:19" x14ac:dyDescent="0.35">
      <c r="A6" s="3">
        <f t="shared" si="1"/>
        <v>3</v>
      </c>
      <c r="B6" s="7">
        <v>1</v>
      </c>
      <c r="C6" s="3">
        <v>0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0</v>
      </c>
      <c r="L6" s="8">
        <v>0</v>
      </c>
      <c r="M6" s="3">
        <f t="shared" si="0"/>
        <v>8</v>
      </c>
      <c r="O6">
        <v>1</v>
      </c>
      <c r="P6">
        <v>11</v>
      </c>
      <c r="Q6">
        <v>11</v>
      </c>
      <c r="R6">
        <v>1</v>
      </c>
      <c r="S6">
        <v>0</v>
      </c>
    </row>
    <row r="7" spans="1:19" x14ac:dyDescent="0.35">
      <c r="A7" s="3">
        <f t="shared" si="1"/>
        <v>4</v>
      </c>
      <c r="B7" s="7">
        <v>1</v>
      </c>
      <c r="C7" s="3">
        <v>1</v>
      </c>
      <c r="D7" s="3">
        <v>1</v>
      </c>
      <c r="E7" s="3">
        <v>0</v>
      </c>
      <c r="F7" s="3">
        <v>1</v>
      </c>
      <c r="G7" s="3">
        <v>1</v>
      </c>
      <c r="H7" s="3">
        <v>0</v>
      </c>
      <c r="I7" s="3">
        <v>1</v>
      </c>
      <c r="J7" s="3">
        <v>1</v>
      </c>
      <c r="K7" s="3">
        <v>0</v>
      </c>
      <c r="L7" s="8">
        <v>0</v>
      </c>
      <c r="M7" s="3">
        <f t="shared" si="0"/>
        <v>7</v>
      </c>
      <c r="O7">
        <v>2</v>
      </c>
      <c r="P7">
        <v>11</v>
      </c>
      <c r="Q7">
        <v>9</v>
      </c>
      <c r="R7">
        <v>0.81818181818181823</v>
      </c>
      <c r="S7">
        <v>0.16363636363636366</v>
      </c>
    </row>
    <row r="8" spans="1:19" x14ac:dyDescent="0.35">
      <c r="A8" s="3">
        <f t="shared" si="1"/>
        <v>5</v>
      </c>
      <c r="B8" s="7">
        <v>1</v>
      </c>
      <c r="C8" s="3">
        <v>1</v>
      </c>
      <c r="D8" s="3">
        <v>1</v>
      </c>
      <c r="E8" s="3">
        <v>1</v>
      </c>
      <c r="F8" s="3">
        <v>1</v>
      </c>
      <c r="G8" s="3">
        <v>0</v>
      </c>
      <c r="H8" s="3">
        <v>0</v>
      </c>
      <c r="I8" s="3">
        <v>0</v>
      </c>
      <c r="J8" s="3">
        <v>1</v>
      </c>
      <c r="K8" s="3">
        <v>0</v>
      </c>
      <c r="L8" s="8">
        <v>0</v>
      </c>
      <c r="M8" s="3">
        <f t="shared" si="0"/>
        <v>6</v>
      </c>
      <c r="O8">
        <v>3</v>
      </c>
      <c r="P8">
        <v>11</v>
      </c>
      <c r="Q8">
        <v>8</v>
      </c>
      <c r="R8">
        <v>0.72727272727272729</v>
      </c>
      <c r="S8">
        <v>0.21818181818181817</v>
      </c>
    </row>
    <row r="9" spans="1:19" x14ac:dyDescent="0.35">
      <c r="A9" s="3">
        <f t="shared" si="1"/>
        <v>6</v>
      </c>
      <c r="B9" s="7">
        <v>0</v>
      </c>
      <c r="C9" s="3">
        <v>1</v>
      </c>
      <c r="D9" s="3">
        <v>1</v>
      </c>
      <c r="E9" s="3">
        <v>0</v>
      </c>
      <c r="F9" s="3">
        <v>1</v>
      </c>
      <c r="G9" s="3">
        <v>1</v>
      </c>
      <c r="H9" s="3">
        <v>1</v>
      </c>
      <c r="I9" s="3">
        <v>1</v>
      </c>
      <c r="J9" s="3">
        <v>0</v>
      </c>
      <c r="K9" s="3">
        <v>0</v>
      </c>
      <c r="L9" s="8">
        <v>0</v>
      </c>
      <c r="M9" s="3">
        <f t="shared" si="0"/>
        <v>6</v>
      </c>
      <c r="O9">
        <v>4</v>
      </c>
      <c r="P9">
        <v>11</v>
      </c>
      <c r="Q9">
        <v>7</v>
      </c>
      <c r="R9">
        <v>0.63636363636363635</v>
      </c>
      <c r="S9">
        <v>0.25454545454545457</v>
      </c>
    </row>
    <row r="10" spans="1:19" x14ac:dyDescent="0.35">
      <c r="A10" s="3">
        <f t="shared" si="1"/>
        <v>7</v>
      </c>
      <c r="B10" s="7">
        <v>1</v>
      </c>
      <c r="C10" s="3">
        <v>1</v>
      </c>
      <c r="D10" s="3">
        <v>1</v>
      </c>
      <c r="E10" s="3">
        <v>1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8">
        <v>0</v>
      </c>
      <c r="M10" s="3">
        <f t="shared" si="0"/>
        <v>5</v>
      </c>
      <c r="O10">
        <v>5</v>
      </c>
      <c r="P10">
        <v>11</v>
      </c>
      <c r="Q10">
        <v>6</v>
      </c>
      <c r="R10">
        <v>0.54545454545454541</v>
      </c>
      <c r="S10">
        <v>0.27272727272727271</v>
      </c>
    </row>
    <row r="11" spans="1:19" x14ac:dyDescent="0.35">
      <c r="A11" s="3">
        <f t="shared" si="1"/>
        <v>8</v>
      </c>
      <c r="B11" s="7">
        <v>1</v>
      </c>
      <c r="C11" s="3">
        <v>1</v>
      </c>
      <c r="D11" s="3">
        <v>1</v>
      </c>
      <c r="E11" s="3">
        <v>1</v>
      </c>
      <c r="F11" s="3">
        <v>1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8">
        <v>0</v>
      </c>
      <c r="M11" s="3">
        <f t="shared" si="0"/>
        <v>5</v>
      </c>
      <c r="O11">
        <v>6</v>
      </c>
      <c r="P11">
        <v>11</v>
      </c>
      <c r="Q11">
        <v>6</v>
      </c>
      <c r="R11">
        <v>0.54545454545454541</v>
      </c>
      <c r="S11">
        <v>0.27272727272727271</v>
      </c>
    </row>
    <row r="12" spans="1:19" x14ac:dyDescent="0.35">
      <c r="A12" s="3">
        <f t="shared" si="1"/>
        <v>9</v>
      </c>
      <c r="B12" s="7">
        <v>0</v>
      </c>
      <c r="C12" s="3">
        <v>1</v>
      </c>
      <c r="D12" s="3">
        <v>0</v>
      </c>
      <c r="E12" s="3">
        <v>1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1</v>
      </c>
      <c r="L12" s="8">
        <v>0</v>
      </c>
      <c r="M12" s="3">
        <f t="shared" si="0"/>
        <v>4</v>
      </c>
      <c r="O12">
        <v>7</v>
      </c>
      <c r="P12">
        <v>11</v>
      </c>
      <c r="Q12">
        <v>5</v>
      </c>
      <c r="R12">
        <v>0.45454545454545453</v>
      </c>
      <c r="S12">
        <v>0.27272727272727271</v>
      </c>
    </row>
    <row r="13" spans="1:19" x14ac:dyDescent="0.35">
      <c r="A13" s="3">
        <f t="shared" si="1"/>
        <v>10</v>
      </c>
      <c r="B13" s="7">
        <v>1</v>
      </c>
      <c r="C13" s="3">
        <v>0</v>
      </c>
      <c r="D13" s="3">
        <v>0</v>
      </c>
      <c r="E13" s="3">
        <v>1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  <c r="L13" s="8">
        <v>0</v>
      </c>
      <c r="M13" s="3">
        <f t="shared" si="0"/>
        <v>3</v>
      </c>
      <c r="O13">
        <v>8</v>
      </c>
      <c r="P13">
        <v>11</v>
      </c>
      <c r="Q13">
        <v>5</v>
      </c>
      <c r="R13">
        <v>0.45454545454545453</v>
      </c>
      <c r="S13">
        <v>0.27272727272727271</v>
      </c>
    </row>
    <row r="14" spans="1:19" x14ac:dyDescent="0.35">
      <c r="A14" s="3">
        <f t="shared" si="1"/>
        <v>11</v>
      </c>
      <c r="B14" s="7">
        <v>1</v>
      </c>
      <c r="C14" s="3">
        <v>1</v>
      </c>
      <c r="D14" s="3">
        <v>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8">
        <v>0</v>
      </c>
      <c r="M14" s="3">
        <f t="shared" si="0"/>
        <v>3</v>
      </c>
      <c r="O14">
        <v>9</v>
      </c>
      <c r="P14">
        <v>11</v>
      </c>
      <c r="Q14">
        <v>4</v>
      </c>
      <c r="R14">
        <v>0.36363636363636365</v>
      </c>
      <c r="S14">
        <v>0.25454545454545452</v>
      </c>
    </row>
    <row r="15" spans="1:19" x14ac:dyDescent="0.35">
      <c r="A15" s="3">
        <f t="shared" si="1"/>
        <v>12</v>
      </c>
      <c r="B15" s="10">
        <v>1</v>
      </c>
      <c r="C15" s="11">
        <v>0</v>
      </c>
      <c r="D15" s="11">
        <v>0</v>
      </c>
      <c r="E15" s="11">
        <v>1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2">
        <v>0</v>
      </c>
      <c r="M15" s="3">
        <f t="shared" si="0"/>
        <v>2</v>
      </c>
      <c r="O15">
        <v>10</v>
      </c>
      <c r="P15">
        <v>11</v>
      </c>
      <c r="Q15">
        <v>3</v>
      </c>
      <c r="R15">
        <v>0.27272727272727271</v>
      </c>
      <c r="S15">
        <v>0.21818181818181817</v>
      </c>
    </row>
    <row r="16" spans="1:19" x14ac:dyDescent="0.35">
      <c r="A16" s="3" t="s">
        <v>12</v>
      </c>
      <c r="B16" s="3">
        <f t="shared" ref="B16:L16" si="2">SUM(B4:B15)</f>
        <v>10</v>
      </c>
      <c r="C16" s="3">
        <f t="shared" si="2"/>
        <v>9</v>
      </c>
      <c r="D16" s="3">
        <f t="shared" si="2"/>
        <v>9</v>
      </c>
      <c r="E16" s="3">
        <f t="shared" si="2"/>
        <v>9</v>
      </c>
      <c r="F16" s="3">
        <f t="shared" si="2"/>
        <v>8</v>
      </c>
      <c r="G16" s="3">
        <f t="shared" si="2"/>
        <v>6</v>
      </c>
      <c r="H16" s="3">
        <f t="shared" si="2"/>
        <v>5</v>
      </c>
      <c r="I16" s="3">
        <f t="shared" si="2"/>
        <v>5</v>
      </c>
      <c r="J16" s="3">
        <f t="shared" si="2"/>
        <v>4</v>
      </c>
      <c r="K16" s="3">
        <f t="shared" si="2"/>
        <v>3</v>
      </c>
      <c r="L16" s="3">
        <f t="shared" si="2"/>
        <v>1</v>
      </c>
      <c r="M16" s="3">
        <f t="shared" si="0"/>
        <v>69</v>
      </c>
      <c r="O16">
        <v>11</v>
      </c>
      <c r="P16">
        <v>11</v>
      </c>
      <c r="Q16">
        <v>3</v>
      </c>
      <c r="R16">
        <v>0.27272727272727271</v>
      </c>
      <c r="S16">
        <v>0.21818181818181817</v>
      </c>
    </row>
    <row r="17" spans="1:19" x14ac:dyDescent="0.35">
      <c r="A17" s="3" t="s">
        <v>19</v>
      </c>
      <c r="B17" s="3">
        <f t="shared" ref="B17:L17" si="3">VARP(B4:B15)</f>
        <v>0.1388888888888889</v>
      </c>
      <c r="C17" s="3">
        <f t="shared" si="3"/>
        <v>0.1875</v>
      </c>
      <c r="D17" s="3">
        <f t="shared" si="3"/>
        <v>0.1875</v>
      </c>
      <c r="E17" s="3">
        <f t="shared" si="3"/>
        <v>0.1875</v>
      </c>
      <c r="F17" s="3">
        <f t="shared" si="3"/>
        <v>0.22222222222222221</v>
      </c>
      <c r="G17" s="3">
        <f t="shared" si="3"/>
        <v>0.25</v>
      </c>
      <c r="H17" s="3">
        <f t="shared" si="3"/>
        <v>0.24305555555555555</v>
      </c>
      <c r="I17" s="3">
        <f t="shared" si="3"/>
        <v>0.24305555555555555</v>
      </c>
      <c r="J17" s="3">
        <f t="shared" si="3"/>
        <v>0.22222222222222221</v>
      </c>
      <c r="K17" s="3">
        <f t="shared" si="3"/>
        <v>0.1875</v>
      </c>
      <c r="L17" s="3">
        <f t="shared" si="3"/>
        <v>7.6388888888888895E-2</v>
      </c>
      <c r="M17" s="3">
        <f t="shared" si="0"/>
        <v>2.1458333333333335</v>
      </c>
      <c r="O17">
        <v>12</v>
      </c>
      <c r="P17">
        <v>11</v>
      </c>
      <c r="Q17">
        <v>2</v>
      </c>
      <c r="R17">
        <v>0.18181818181818182</v>
      </c>
      <c r="S17">
        <v>0.16363636363636364</v>
      </c>
    </row>
    <row r="19" spans="1:19" x14ac:dyDescent="0.35">
      <c r="A19" s="3" t="s">
        <v>20</v>
      </c>
      <c r="B19" s="13">
        <f>COUNTA(B3:L3)</f>
        <v>11</v>
      </c>
      <c r="O19" t="s">
        <v>1</v>
      </c>
      <c r="P19">
        <v>12</v>
      </c>
      <c r="Q19">
        <v>10</v>
      </c>
      <c r="R19">
        <v>0.83333333333333337</v>
      </c>
      <c r="S19">
        <v>0.15151515151515146</v>
      </c>
    </row>
    <row r="20" spans="1:19" x14ac:dyDescent="0.35">
      <c r="A20" s="14" t="s">
        <v>21</v>
      </c>
      <c r="B20" s="15">
        <f>M17</f>
        <v>2.1458333333333335</v>
      </c>
      <c r="O20" t="s">
        <v>2</v>
      </c>
      <c r="P20">
        <v>12</v>
      </c>
      <c r="Q20">
        <v>9</v>
      </c>
      <c r="R20">
        <v>0.75</v>
      </c>
      <c r="S20">
        <v>0.20454545454545456</v>
      </c>
    </row>
    <row r="21" spans="1:19" x14ac:dyDescent="0.35">
      <c r="A21" s="3" t="s">
        <v>22</v>
      </c>
      <c r="B21" s="15">
        <f xml:space="preserve"> VARP(M4:M15)</f>
        <v>6.520833333333333</v>
      </c>
      <c r="O21" t="s">
        <v>3</v>
      </c>
      <c r="P21">
        <v>12</v>
      </c>
      <c r="Q21">
        <v>9</v>
      </c>
      <c r="R21">
        <v>0.75</v>
      </c>
      <c r="S21">
        <v>0.20454545454545456</v>
      </c>
    </row>
    <row r="22" spans="1:19" x14ac:dyDescent="0.35">
      <c r="A22" s="16" t="s">
        <v>23</v>
      </c>
      <c r="B22" s="17">
        <f>(B19/(B19-1))*(1-B20/B21)</f>
        <v>0.73801916932907352</v>
      </c>
      <c r="O22" t="s">
        <v>4</v>
      </c>
      <c r="P22">
        <v>12</v>
      </c>
      <c r="Q22">
        <v>9</v>
      </c>
      <c r="R22">
        <v>0.75</v>
      </c>
      <c r="S22">
        <v>0.20454545454545456</v>
      </c>
    </row>
    <row r="23" spans="1:19" x14ac:dyDescent="0.35">
      <c r="A23" s="16"/>
      <c r="O23" t="s">
        <v>5</v>
      </c>
      <c r="P23">
        <v>12</v>
      </c>
      <c r="Q23">
        <v>8</v>
      </c>
      <c r="R23">
        <v>0.66666666666666663</v>
      </c>
      <c r="S23">
        <v>0.24242424242424246</v>
      </c>
    </row>
    <row r="24" spans="1:19" x14ac:dyDescent="0.35">
      <c r="A24" s="18" t="s">
        <v>24</v>
      </c>
      <c r="O24" t="s">
        <v>6</v>
      </c>
      <c r="P24">
        <v>12</v>
      </c>
      <c r="Q24">
        <v>6</v>
      </c>
      <c r="R24">
        <v>0.5</v>
      </c>
      <c r="S24">
        <v>0.27272727272727271</v>
      </c>
    </row>
    <row r="25" spans="1:19" x14ac:dyDescent="0.35">
      <c r="O25" t="s">
        <v>7</v>
      </c>
      <c r="P25">
        <v>12</v>
      </c>
      <c r="Q25">
        <v>5</v>
      </c>
      <c r="R25">
        <v>0.41666666666666669</v>
      </c>
      <c r="S25">
        <v>0.26515151515151514</v>
      </c>
    </row>
    <row r="26" spans="1:19" x14ac:dyDescent="0.35">
      <c r="B26" s="2" t="s">
        <v>1</v>
      </c>
      <c r="C26" s="2" t="s">
        <v>2</v>
      </c>
      <c r="D26" s="2" t="s">
        <v>3</v>
      </c>
      <c r="E26" s="2" t="s">
        <v>4</v>
      </c>
      <c r="F26" s="2" t="s">
        <v>5</v>
      </c>
      <c r="G26" s="2" t="s">
        <v>6</v>
      </c>
      <c r="H26" s="2" t="s">
        <v>7</v>
      </c>
      <c r="I26" s="2" t="s">
        <v>8</v>
      </c>
      <c r="J26" s="2" t="s">
        <v>9</v>
      </c>
      <c r="K26" s="2" t="s">
        <v>10</v>
      </c>
      <c r="L26" s="2" t="s">
        <v>11</v>
      </c>
      <c r="O26" t="s">
        <v>8</v>
      </c>
      <c r="P26">
        <v>12</v>
      </c>
      <c r="Q26">
        <v>5</v>
      </c>
      <c r="R26">
        <v>0.41666666666666669</v>
      </c>
      <c r="S26">
        <v>0.26515151515151514</v>
      </c>
    </row>
    <row r="27" spans="1:19" x14ac:dyDescent="0.35">
      <c r="A27" s="3">
        <v>1</v>
      </c>
      <c r="B27" s="4">
        <f t="shared" ref="B27:L38" si="4">$M4-B4</f>
        <v>10</v>
      </c>
      <c r="C27" s="5">
        <f t="shared" si="4"/>
        <v>10</v>
      </c>
      <c r="D27" s="5">
        <f t="shared" si="4"/>
        <v>10</v>
      </c>
      <c r="E27" s="5">
        <f t="shared" si="4"/>
        <v>10</v>
      </c>
      <c r="F27" s="5">
        <f t="shared" si="4"/>
        <v>10</v>
      </c>
      <c r="G27" s="5">
        <f t="shared" si="4"/>
        <v>10</v>
      </c>
      <c r="H27" s="5">
        <f t="shared" si="4"/>
        <v>10</v>
      </c>
      <c r="I27" s="5">
        <f t="shared" si="4"/>
        <v>10</v>
      </c>
      <c r="J27" s="5">
        <f t="shared" si="4"/>
        <v>10</v>
      </c>
      <c r="K27" s="5">
        <f t="shared" si="4"/>
        <v>10</v>
      </c>
      <c r="L27" s="6">
        <f t="shared" si="4"/>
        <v>10</v>
      </c>
      <c r="O27" t="s">
        <v>9</v>
      </c>
      <c r="P27">
        <v>12</v>
      </c>
      <c r="Q27">
        <v>4</v>
      </c>
      <c r="R27">
        <v>0.33333333333333331</v>
      </c>
      <c r="S27">
        <v>0.24242424242424246</v>
      </c>
    </row>
    <row r="28" spans="1:19" x14ac:dyDescent="0.35">
      <c r="A28" s="3">
        <f t="shared" ref="A28:A38" si="5">A27+1</f>
        <v>2</v>
      </c>
      <c r="B28" s="7">
        <f t="shared" si="4"/>
        <v>8</v>
      </c>
      <c r="C28" s="3">
        <f t="shared" si="4"/>
        <v>8</v>
      </c>
      <c r="D28" s="3">
        <f t="shared" si="4"/>
        <v>8</v>
      </c>
      <c r="E28" s="3">
        <f t="shared" si="4"/>
        <v>8</v>
      </c>
      <c r="F28" s="3">
        <f t="shared" si="4"/>
        <v>8</v>
      </c>
      <c r="G28" s="3">
        <f t="shared" si="4"/>
        <v>8</v>
      </c>
      <c r="H28" s="3">
        <f t="shared" si="4"/>
        <v>8</v>
      </c>
      <c r="I28" s="3">
        <f t="shared" si="4"/>
        <v>8</v>
      </c>
      <c r="J28" s="3">
        <f t="shared" si="4"/>
        <v>9</v>
      </c>
      <c r="K28" s="3">
        <f t="shared" si="4"/>
        <v>8</v>
      </c>
      <c r="L28" s="8">
        <f t="shared" si="4"/>
        <v>9</v>
      </c>
      <c r="O28" t="s">
        <v>10</v>
      </c>
      <c r="P28">
        <v>12</v>
      </c>
      <c r="Q28">
        <v>3</v>
      </c>
      <c r="R28">
        <v>0.25</v>
      </c>
      <c r="S28">
        <v>0.20454545454545456</v>
      </c>
    </row>
    <row r="29" spans="1:19" ht="15" thickBot="1" x14ac:dyDescent="0.4">
      <c r="A29" s="3">
        <f t="shared" si="5"/>
        <v>3</v>
      </c>
      <c r="B29" s="7">
        <f t="shared" si="4"/>
        <v>7</v>
      </c>
      <c r="C29" s="3">
        <f t="shared" si="4"/>
        <v>8</v>
      </c>
      <c r="D29" s="3">
        <f t="shared" si="4"/>
        <v>7</v>
      </c>
      <c r="E29" s="3">
        <f t="shared" si="4"/>
        <v>7</v>
      </c>
      <c r="F29" s="3">
        <f t="shared" si="4"/>
        <v>7</v>
      </c>
      <c r="G29" s="3">
        <f t="shared" si="4"/>
        <v>7</v>
      </c>
      <c r="H29" s="3">
        <f t="shared" si="4"/>
        <v>7</v>
      </c>
      <c r="I29" s="3">
        <f t="shared" si="4"/>
        <v>7</v>
      </c>
      <c r="J29" s="3">
        <f t="shared" si="4"/>
        <v>7</v>
      </c>
      <c r="K29" s="3">
        <f t="shared" si="4"/>
        <v>8</v>
      </c>
      <c r="L29" s="8">
        <f t="shared" si="4"/>
        <v>8</v>
      </c>
      <c r="O29" s="19" t="s">
        <v>11</v>
      </c>
      <c r="P29" s="19">
        <v>12</v>
      </c>
      <c r="Q29" s="19">
        <v>1</v>
      </c>
      <c r="R29" s="19">
        <v>8.3333333333333329E-2</v>
      </c>
      <c r="S29" s="19">
        <v>8.3333333333333329E-2</v>
      </c>
    </row>
    <row r="30" spans="1:19" x14ac:dyDescent="0.35">
      <c r="A30" s="3">
        <f t="shared" si="5"/>
        <v>4</v>
      </c>
      <c r="B30" s="7">
        <f t="shared" si="4"/>
        <v>6</v>
      </c>
      <c r="C30" s="3">
        <f t="shared" si="4"/>
        <v>6</v>
      </c>
      <c r="D30" s="3">
        <f t="shared" si="4"/>
        <v>6</v>
      </c>
      <c r="E30" s="3">
        <f t="shared" si="4"/>
        <v>7</v>
      </c>
      <c r="F30" s="3">
        <f t="shared" si="4"/>
        <v>6</v>
      </c>
      <c r="G30" s="3">
        <f t="shared" si="4"/>
        <v>6</v>
      </c>
      <c r="H30" s="3">
        <f t="shared" si="4"/>
        <v>7</v>
      </c>
      <c r="I30" s="3">
        <f t="shared" si="4"/>
        <v>6</v>
      </c>
      <c r="J30" s="3">
        <f t="shared" si="4"/>
        <v>6</v>
      </c>
      <c r="K30" s="3">
        <f t="shared" si="4"/>
        <v>7</v>
      </c>
      <c r="L30" s="8">
        <f t="shared" si="4"/>
        <v>7</v>
      </c>
    </row>
    <row r="31" spans="1:19" x14ac:dyDescent="0.35">
      <c r="A31" s="3">
        <f t="shared" si="5"/>
        <v>5</v>
      </c>
      <c r="B31" s="7">
        <f t="shared" si="4"/>
        <v>5</v>
      </c>
      <c r="C31" s="3">
        <f t="shared" si="4"/>
        <v>5</v>
      </c>
      <c r="D31" s="3">
        <f t="shared" si="4"/>
        <v>5</v>
      </c>
      <c r="E31" s="3">
        <f t="shared" si="4"/>
        <v>5</v>
      </c>
      <c r="F31" s="3">
        <f t="shared" si="4"/>
        <v>5</v>
      </c>
      <c r="G31" s="3">
        <f t="shared" si="4"/>
        <v>6</v>
      </c>
      <c r="H31" s="3">
        <f t="shared" si="4"/>
        <v>6</v>
      </c>
      <c r="I31" s="3">
        <f t="shared" si="4"/>
        <v>6</v>
      </c>
      <c r="J31" s="3">
        <f t="shared" si="4"/>
        <v>5</v>
      </c>
      <c r="K31" s="3">
        <f t="shared" si="4"/>
        <v>6</v>
      </c>
      <c r="L31" s="8">
        <f t="shared" si="4"/>
        <v>6</v>
      </c>
    </row>
    <row r="32" spans="1:19" ht="15" thickBot="1" x14ac:dyDescent="0.4">
      <c r="A32" s="3">
        <f t="shared" si="5"/>
        <v>6</v>
      </c>
      <c r="B32" s="7">
        <f t="shared" si="4"/>
        <v>6</v>
      </c>
      <c r="C32" s="3">
        <f t="shared" si="4"/>
        <v>5</v>
      </c>
      <c r="D32" s="3">
        <f t="shared" si="4"/>
        <v>5</v>
      </c>
      <c r="E32" s="3">
        <f t="shared" si="4"/>
        <v>6</v>
      </c>
      <c r="F32" s="3">
        <f t="shared" si="4"/>
        <v>5</v>
      </c>
      <c r="G32" s="3">
        <f t="shared" si="4"/>
        <v>5</v>
      </c>
      <c r="H32" s="3">
        <f t="shared" si="4"/>
        <v>5</v>
      </c>
      <c r="I32" s="3">
        <f t="shared" si="4"/>
        <v>5</v>
      </c>
      <c r="J32" s="3">
        <f t="shared" si="4"/>
        <v>6</v>
      </c>
      <c r="K32" s="3">
        <f t="shared" si="4"/>
        <v>6</v>
      </c>
      <c r="L32" s="8">
        <f t="shared" si="4"/>
        <v>6</v>
      </c>
      <c r="O32" t="s">
        <v>25</v>
      </c>
    </row>
    <row r="33" spans="1:29" x14ac:dyDescent="0.35">
      <c r="A33" s="3">
        <f t="shared" si="5"/>
        <v>7</v>
      </c>
      <c r="B33" s="7">
        <f t="shared" si="4"/>
        <v>4</v>
      </c>
      <c r="C33" s="3">
        <f t="shared" si="4"/>
        <v>4</v>
      </c>
      <c r="D33" s="3">
        <f t="shared" si="4"/>
        <v>4</v>
      </c>
      <c r="E33" s="3">
        <f t="shared" si="4"/>
        <v>4</v>
      </c>
      <c r="F33" s="3">
        <f t="shared" si="4"/>
        <v>5</v>
      </c>
      <c r="G33" s="3">
        <f t="shared" si="4"/>
        <v>5</v>
      </c>
      <c r="H33" s="3">
        <f t="shared" si="4"/>
        <v>4</v>
      </c>
      <c r="I33" s="3">
        <f t="shared" si="4"/>
        <v>5</v>
      </c>
      <c r="J33" s="3">
        <f t="shared" si="4"/>
        <v>5</v>
      </c>
      <c r="K33" s="3">
        <f t="shared" si="4"/>
        <v>5</v>
      </c>
      <c r="L33" s="8">
        <f t="shared" si="4"/>
        <v>5</v>
      </c>
      <c r="O33" s="9" t="s">
        <v>26</v>
      </c>
      <c r="P33" s="9" t="s">
        <v>27</v>
      </c>
      <c r="Q33" s="9" t="s">
        <v>28</v>
      </c>
      <c r="R33" s="9" t="s">
        <v>29</v>
      </c>
      <c r="S33" s="9" t="s">
        <v>30</v>
      </c>
      <c r="T33" s="9" t="s">
        <v>31</v>
      </c>
      <c r="U33" s="9" t="s">
        <v>32</v>
      </c>
    </row>
    <row r="34" spans="1:29" x14ac:dyDescent="0.35">
      <c r="A34" s="3">
        <f t="shared" si="5"/>
        <v>8</v>
      </c>
      <c r="B34" s="7">
        <f t="shared" si="4"/>
        <v>4</v>
      </c>
      <c r="C34" s="3">
        <f t="shared" si="4"/>
        <v>4</v>
      </c>
      <c r="D34" s="3">
        <f t="shared" si="4"/>
        <v>4</v>
      </c>
      <c r="E34" s="3">
        <f t="shared" si="4"/>
        <v>4</v>
      </c>
      <c r="F34" s="3">
        <f t="shared" si="4"/>
        <v>4</v>
      </c>
      <c r="G34" s="3">
        <f t="shared" si="4"/>
        <v>5</v>
      </c>
      <c r="H34" s="3">
        <f t="shared" si="4"/>
        <v>5</v>
      </c>
      <c r="I34" s="3">
        <f t="shared" si="4"/>
        <v>5</v>
      </c>
      <c r="J34" s="3">
        <f t="shared" si="4"/>
        <v>5</v>
      </c>
      <c r="K34" s="3">
        <f t="shared" si="4"/>
        <v>5</v>
      </c>
      <c r="L34" s="8">
        <f t="shared" si="4"/>
        <v>5</v>
      </c>
      <c r="O34" t="s">
        <v>33</v>
      </c>
      <c r="P34">
        <v>7.1136363636363491</v>
      </c>
      <c r="Q34">
        <v>11</v>
      </c>
      <c r="R34">
        <v>0.64669421487603174</v>
      </c>
      <c r="S34">
        <v>3.8170731707316961</v>
      </c>
      <c r="T34">
        <v>1.166989319379249E-4</v>
      </c>
      <c r="U34">
        <v>1.8767319839177952</v>
      </c>
    </row>
    <row r="35" spans="1:29" x14ac:dyDescent="0.35">
      <c r="A35" s="3">
        <f t="shared" si="5"/>
        <v>9</v>
      </c>
      <c r="B35" s="7">
        <f t="shared" si="4"/>
        <v>4</v>
      </c>
      <c r="C35" s="3">
        <f t="shared" si="4"/>
        <v>3</v>
      </c>
      <c r="D35" s="3">
        <f t="shared" si="4"/>
        <v>4</v>
      </c>
      <c r="E35" s="3">
        <f t="shared" si="4"/>
        <v>3</v>
      </c>
      <c r="F35" s="3">
        <f t="shared" si="4"/>
        <v>3</v>
      </c>
      <c r="G35" s="3">
        <f t="shared" si="4"/>
        <v>4</v>
      </c>
      <c r="H35" s="3">
        <f t="shared" si="4"/>
        <v>4</v>
      </c>
      <c r="I35" s="3">
        <f t="shared" si="4"/>
        <v>4</v>
      </c>
      <c r="J35" s="3">
        <f t="shared" si="4"/>
        <v>4</v>
      </c>
      <c r="K35" s="3">
        <f t="shared" si="4"/>
        <v>3</v>
      </c>
      <c r="L35" s="8">
        <f t="shared" si="4"/>
        <v>4</v>
      </c>
      <c r="O35" t="s">
        <v>34</v>
      </c>
      <c r="P35">
        <v>7.1818181818181621</v>
      </c>
      <c r="Q35">
        <v>10</v>
      </c>
      <c r="R35">
        <v>0.71818181818181626</v>
      </c>
      <c r="S35">
        <v>4.2390243902438876</v>
      </c>
      <c r="T35">
        <v>5.4099417408762222E-5</v>
      </c>
      <c r="U35">
        <v>1.9178271403928664</v>
      </c>
    </row>
    <row r="36" spans="1:29" x14ac:dyDescent="0.35">
      <c r="A36" s="3">
        <f t="shared" si="5"/>
        <v>10</v>
      </c>
      <c r="B36" s="7">
        <f t="shared" si="4"/>
        <v>2</v>
      </c>
      <c r="C36" s="3">
        <f t="shared" si="4"/>
        <v>3</v>
      </c>
      <c r="D36" s="3">
        <f t="shared" si="4"/>
        <v>3</v>
      </c>
      <c r="E36" s="3">
        <f t="shared" si="4"/>
        <v>2</v>
      </c>
      <c r="F36" s="3">
        <f t="shared" si="4"/>
        <v>3</v>
      </c>
      <c r="G36" s="3">
        <f t="shared" si="4"/>
        <v>2</v>
      </c>
      <c r="H36" s="3">
        <f t="shared" si="4"/>
        <v>3</v>
      </c>
      <c r="I36" s="3">
        <f t="shared" si="4"/>
        <v>3</v>
      </c>
      <c r="J36" s="3">
        <f t="shared" si="4"/>
        <v>3</v>
      </c>
      <c r="K36" s="3">
        <f t="shared" si="4"/>
        <v>3</v>
      </c>
      <c r="L36" s="8">
        <f t="shared" si="4"/>
        <v>3</v>
      </c>
      <c r="O36" t="s">
        <v>35</v>
      </c>
      <c r="P36">
        <v>18.636363636363654</v>
      </c>
      <c r="Q36">
        <v>110</v>
      </c>
      <c r="R36">
        <v>0.16942148760330594</v>
      </c>
    </row>
    <row r="37" spans="1:29" x14ac:dyDescent="0.35">
      <c r="A37" s="3">
        <f t="shared" si="5"/>
        <v>11</v>
      </c>
      <c r="B37" s="7">
        <f t="shared" si="4"/>
        <v>2</v>
      </c>
      <c r="C37" s="3">
        <f t="shared" si="4"/>
        <v>2</v>
      </c>
      <c r="D37" s="3">
        <f t="shared" si="4"/>
        <v>2</v>
      </c>
      <c r="E37" s="3">
        <f t="shared" si="4"/>
        <v>3</v>
      </c>
      <c r="F37" s="3">
        <f t="shared" si="4"/>
        <v>3</v>
      </c>
      <c r="G37" s="3">
        <f t="shared" si="4"/>
        <v>3</v>
      </c>
      <c r="H37" s="3">
        <f t="shared" si="4"/>
        <v>3</v>
      </c>
      <c r="I37" s="3">
        <f t="shared" si="4"/>
        <v>3</v>
      </c>
      <c r="J37" s="3">
        <f t="shared" si="4"/>
        <v>3</v>
      </c>
      <c r="K37" s="3">
        <f t="shared" si="4"/>
        <v>3</v>
      </c>
      <c r="L37" s="8">
        <f t="shared" si="4"/>
        <v>3</v>
      </c>
    </row>
    <row r="38" spans="1:29" ht="15" thickBot="1" x14ac:dyDescent="0.4">
      <c r="A38" s="3">
        <f t="shared" si="5"/>
        <v>12</v>
      </c>
      <c r="B38" s="10">
        <f t="shared" si="4"/>
        <v>1</v>
      </c>
      <c r="C38" s="11">
        <f t="shared" si="4"/>
        <v>2</v>
      </c>
      <c r="D38" s="11">
        <f t="shared" si="4"/>
        <v>2</v>
      </c>
      <c r="E38" s="11">
        <f t="shared" si="4"/>
        <v>1</v>
      </c>
      <c r="F38" s="11">
        <f t="shared" si="4"/>
        <v>2</v>
      </c>
      <c r="G38" s="11">
        <f t="shared" si="4"/>
        <v>2</v>
      </c>
      <c r="H38" s="11">
        <f t="shared" si="4"/>
        <v>2</v>
      </c>
      <c r="I38" s="11">
        <f t="shared" si="4"/>
        <v>2</v>
      </c>
      <c r="J38" s="11">
        <f t="shared" si="4"/>
        <v>2</v>
      </c>
      <c r="K38" s="11">
        <f t="shared" si="4"/>
        <v>2</v>
      </c>
      <c r="L38" s="12">
        <f t="shared" si="4"/>
        <v>2</v>
      </c>
      <c r="O38" s="19" t="s">
        <v>12</v>
      </c>
      <c r="P38" s="19">
        <v>32.931818181818166</v>
      </c>
      <c r="Q38" s="19">
        <v>131</v>
      </c>
      <c r="R38" s="19"/>
      <c r="S38" s="19"/>
      <c r="T38" s="19"/>
      <c r="U38" s="19"/>
    </row>
    <row r="39" spans="1:29" x14ac:dyDescent="0.35">
      <c r="M39" s="3"/>
    </row>
    <row r="40" spans="1:29" ht="16.5" x14ac:dyDescent="0.45">
      <c r="A40" s="3" t="s">
        <v>20</v>
      </c>
      <c r="B40" s="20">
        <f t="shared" ref="B40:L40" si="6">COUNTA($B$26:$L$26)-1</f>
        <v>10</v>
      </c>
      <c r="C40" s="21">
        <f t="shared" si="6"/>
        <v>10</v>
      </c>
      <c r="D40" s="21">
        <f t="shared" si="6"/>
        <v>10</v>
      </c>
      <c r="E40" s="21">
        <f t="shared" si="6"/>
        <v>10</v>
      </c>
      <c r="F40" s="21">
        <f t="shared" si="6"/>
        <v>10</v>
      </c>
      <c r="G40" s="21">
        <f t="shared" si="6"/>
        <v>10</v>
      </c>
      <c r="H40" s="21">
        <f t="shared" si="6"/>
        <v>10</v>
      </c>
      <c r="I40" s="21">
        <f t="shared" si="6"/>
        <v>10</v>
      </c>
      <c r="J40" s="21">
        <f t="shared" si="6"/>
        <v>10</v>
      </c>
      <c r="K40" s="21">
        <f t="shared" si="6"/>
        <v>10</v>
      </c>
      <c r="L40" s="22">
        <f t="shared" si="6"/>
        <v>10</v>
      </c>
      <c r="O40" t="s">
        <v>36</v>
      </c>
      <c r="P40" s="23">
        <f>1-R36/R34</f>
        <v>0.73801916932907274</v>
      </c>
      <c r="R40" s="24" t="s">
        <v>37</v>
      </c>
    </row>
    <row r="41" spans="1:29" x14ac:dyDescent="0.35">
      <c r="A41" s="14" t="s">
        <v>21</v>
      </c>
      <c r="B41" s="25">
        <f t="shared" ref="B41:L41" si="7">$M17-B17</f>
        <v>2.0069444444444446</v>
      </c>
      <c r="C41">
        <f t="shared" si="7"/>
        <v>1.9583333333333335</v>
      </c>
      <c r="D41">
        <f t="shared" si="7"/>
        <v>1.9583333333333335</v>
      </c>
      <c r="E41">
        <f t="shared" si="7"/>
        <v>1.9583333333333335</v>
      </c>
      <c r="F41">
        <f t="shared" si="7"/>
        <v>1.9236111111111112</v>
      </c>
      <c r="G41">
        <f t="shared" si="7"/>
        <v>1.8958333333333335</v>
      </c>
      <c r="H41">
        <f t="shared" si="7"/>
        <v>1.9027777777777779</v>
      </c>
      <c r="I41">
        <f t="shared" si="7"/>
        <v>1.9027777777777779</v>
      </c>
      <c r="J41">
        <f t="shared" si="7"/>
        <v>1.9236111111111112</v>
      </c>
      <c r="K41">
        <f t="shared" si="7"/>
        <v>1.9583333333333335</v>
      </c>
      <c r="L41" s="26">
        <f t="shared" si="7"/>
        <v>2.0694444444444446</v>
      </c>
    </row>
    <row r="42" spans="1:29" x14ac:dyDescent="0.35">
      <c r="A42" s="3" t="s">
        <v>22</v>
      </c>
      <c r="B42" s="7">
        <f t="shared" ref="B42:L42" si="8">VARP(B27:B38)</f>
        <v>6.4097222222222223</v>
      </c>
      <c r="C42" s="3">
        <f t="shared" si="8"/>
        <v>6</v>
      </c>
      <c r="D42" s="3">
        <f t="shared" si="8"/>
        <v>5.333333333333333</v>
      </c>
      <c r="E42" s="3">
        <f t="shared" si="8"/>
        <v>6.5</v>
      </c>
      <c r="F42" s="3">
        <f t="shared" si="8"/>
        <v>5.0763888888888893</v>
      </c>
      <c r="G42" s="3">
        <f t="shared" si="8"/>
        <v>5.1875</v>
      </c>
      <c r="H42" s="3">
        <f t="shared" si="8"/>
        <v>5.0555555555555554</v>
      </c>
      <c r="I42" s="3">
        <f t="shared" si="8"/>
        <v>4.7222222222222223</v>
      </c>
      <c r="J42" s="3">
        <f t="shared" si="8"/>
        <v>5.2430555555555554</v>
      </c>
      <c r="K42" s="3">
        <f t="shared" si="8"/>
        <v>5.583333333333333</v>
      </c>
      <c r="L42" s="8">
        <f t="shared" si="8"/>
        <v>5.7222222222222223</v>
      </c>
      <c r="O42" t="s">
        <v>38</v>
      </c>
    </row>
    <row r="43" spans="1:29" x14ac:dyDescent="0.35">
      <c r="A43" s="16" t="s">
        <v>23</v>
      </c>
      <c r="B43" s="27">
        <f t="shared" ref="B43:L43" si="9">(B40/(B40-1))*(1-B41/B42)</f>
        <v>0.7632117491272421</v>
      </c>
      <c r="C43" s="28">
        <f t="shared" si="9"/>
        <v>0.74845679012345689</v>
      </c>
      <c r="D43" s="28">
        <f t="shared" si="9"/>
        <v>0.703125</v>
      </c>
      <c r="E43" s="28">
        <f t="shared" si="9"/>
        <v>0.77635327635327633</v>
      </c>
      <c r="F43" s="28">
        <f t="shared" si="9"/>
        <v>0.69007447940416478</v>
      </c>
      <c r="G43" s="28">
        <f t="shared" si="9"/>
        <v>0.70504239178937966</v>
      </c>
      <c r="H43" s="28">
        <f t="shared" si="9"/>
        <v>0.6929181929181929</v>
      </c>
      <c r="I43" s="28">
        <f t="shared" si="9"/>
        <v>0.66339869281045749</v>
      </c>
      <c r="J43" s="28">
        <f t="shared" si="9"/>
        <v>0.70345842531273006</v>
      </c>
      <c r="K43" s="28">
        <f t="shared" si="9"/>
        <v>0.72139303482587069</v>
      </c>
      <c r="L43" s="29">
        <f t="shared" si="9"/>
        <v>0.70927723840345214</v>
      </c>
    </row>
    <row r="44" spans="1:29" x14ac:dyDescent="0.35">
      <c r="O44" t="s">
        <v>36</v>
      </c>
      <c r="P44" s="23" t="e">
        <f ca="1">CRONALPHA(B4:L15)</f>
        <v>#NAME?</v>
      </c>
      <c r="R44" s="24" t="s">
        <v>39</v>
      </c>
    </row>
    <row r="47" spans="1:29" x14ac:dyDescent="0.35">
      <c r="O47" t="s">
        <v>40</v>
      </c>
      <c r="AC47" t="s">
        <v>41</v>
      </c>
    </row>
    <row r="49" spans="15:35" ht="15" thickBot="1" x14ac:dyDescent="0.4">
      <c r="O49" t="s">
        <v>42</v>
      </c>
      <c r="AC49" t="s">
        <v>25</v>
      </c>
      <c r="AG49" s="2" t="s">
        <v>36</v>
      </c>
      <c r="AH49" s="2">
        <v>0.05</v>
      </c>
    </row>
    <row r="50" spans="15:35" ht="15" thickTop="1" x14ac:dyDescent="0.35">
      <c r="P50" s="2" t="str">
        <f t="shared" ref="P50:Z50" si="10">B3</f>
        <v>Q1</v>
      </c>
      <c r="Q50" s="2" t="str">
        <f t="shared" si="10"/>
        <v>Q2</v>
      </c>
      <c r="R50" s="2" t="str">
        <f t="shared" si="10"/>
        <v>Q3</v>
      </c>
      <c r="S50" s="2" t="str">
        <f t="shared" si="10"/>
        <v>Q4</v>
      </c>
      <c r="T50" s="2" t="str">
        <f t="shared" si="10"/>
        <v>Q5</v>
      </c>
      <c r="U50" s="2" t="str">
        <f t="shared" si="10"/>
        <v>Q6</v>
      </c>
      <c r="V50" s="2" t="str">
        <f t="shared" si="10"/>
        <v>Q7</v>
      </c>
      <c r="W50" s="2" t="str">
        <f t="shared" si="10"/>
        <v>Q8</v>
      </c>
      <c r="X50" s="2" t="str">
        <f t="shared" si="10"/>
        <v>Q9</v>
      </c>
      <c r="Y50" s="2" t="str">
        <f t="shared" si="10"/>
        <v>Q10</v>
      </c>
      <c r="Z50" s="2" t="str">
        <f t="shared" si="10"/>
        <v>Q11</v>
      </c>
      <c r="AC50" s="30"/>
      <c r="AD50" s="30" t="s">
        <v>27</v>
      </c>
      <c r="AE50" s="30" t="s">
        <v>28</v>
      </c>
      <c r="AF50" s="30" t="s">
        <v>29</v>
      </c>
      <c r="AG50" s="30" t="s">
        <v>30</v>
      </c>
      <c r="AH50" s="30" t="s">
        <v>43</v>
      </c>
      <c r="AI50" s="30" t="s">
        <v>44</v>
      </c>
    </row>
    <row r="51" spans="15:35" x14ac:dyDescent="0.35">
      <c r="O51">
        <f t="shared" ref="O51:O62" si="11">A4</f>
        <v>1</v>
      </c>
      <c r="P51" s="31">
        <f t="shared" ref="P51:Z62" si="12">COUNT(B4)</f>
        <v>1</v>
      </c>
      <c r="Q51" s="32">
        <f t="shared" si="12"/>
        <v>1</v>
      </c>
      <c r="R51" s="32">
        <f t="shared" si="12"/>
        <v>1</v>
      </c>
      <c r="S51" s="32">
        <f t="shared" si="12"/>
        <v>1</v>
      </c>
      <c r="T51" s="32">
        <f t="shared" si="12"/>
        <v>1</v>
      </c>
      <c r="U51" s="32">
        <f t="shared" si="12"/>
        <v>1</v>
      </c>
      <c r="V51" s="32">
        <f t="shared" si="12"/>
        <v>1</v>
      </c>
      <c r="W51" s="32">
        <f t="shared" si="12"/>
        <v>1</v>
      </c>
      <c r="X51" s="32">
        <f t="shared" si="12"/>
        <v>1</v>
      </c>
      <c r="Y51" s="32">
        <f t="shared" si="12"/>
        <v>1</v>
      </c>
      <c r="Z51" s="33">
        <f t="shared" si="12"/>
        <v>1</v>
      </c>
      <c r="AA51">
        <f t="shared" ref="AA51:AA62" si="13">COUNT(B4:L4)</f>
        <v>11</v>
      </c>
      <c r="AC51" t="s">
        <v>33</v>
      </c>
      <c r="AD51">
        <f>DEVSQ(AA67:AA78)*AA51</f>
        <v>7.1136363636363633</v>
      </c>
      <c r="AE51">
        <f>COUNT(AA67:AA78)-1</f>
        <v>11</v>
      </c>
      <c r="AF51">
        <f>AD51/AE51</f>
        <v>0.64669421487603307</v>
      </c>
      <c r="AG51">
        <f>AF51/AF53</f>
        <v>3.817073170731708</v>
      </c>
      <c r="AH51">
        <f>FDIST(AG51,AE51,AE53)</f>
        <v>1.166989319379202E-4</v>
      </c>
      <c r="AI51" s="2" t="str">
        <f>IF(AH51&lt;AH49,"yes","no")</f>
        <v>yes</v>
      </c>
    </row>
    <row r="52" spans="15:35" x14ac:dyDescent="0.35">
      <c r="O52">
        <f t="shared" si="11"/>
        <v>2</v>
      </c>
      <c r="P52" s="34">
        <f t="shared" si="12"/>
        <v>1</v>
      </c>
      <c r="Q52">
        <f t="shared" si="12"/>
        <v>1</v>
      </c>
      <c r="R52">
        <f t="shared" si="12"/>
        <v>1</v>
      </c>
      <c r="S52">
        <f t="shared" si="12"/>
        <v>1</v>
      </c>
      <c r="T52">
        <f t="shared" si="12"/>
        <v>1</v>
      </c>
      <c r="U52">
        <f t="shared" si="12"/>
        <v>1</v>
      </c>
      <c r="V52">
        <f t="shared" si="12"/>
        <v>1</v>
      </c>
      <c r="W52">
        <f t="shared" si="12"/>
        <v>1</v>
      </c>
      <c r="X52">
        <f t="shared" si="12"/>
        <v>1</v>
      </c>
      <c r="Y52">
        <f t="shared" si="12"/>
        <v>1</v>
      </c>
      <c r="Z52" s="35">
        <f t="shared" si="12"/>
        <v>1</v>
      </c>
      <c r="AA52">
        <f t="shared" si="13"/>
        <v>11</v>
      </c>
      <c r="AC52" t="s">
        <v>34</v>
      </c>
      <c r="AD52">
        <f>DEVSQ(P79:Z79)*P63</f>
        <v>7.1818181818181817</v>
      </c>
      <c r="AE52">
        <f>COUNT(P79:Z79)-1</f>
        <v>10</v>
      </c>
      <c r="AF52">
        <f>AD52/AE52</f>
        <v>0.71818181818181814</v>
      </c>
      <c r="AG52">
        <f>AF52/AF53</f>
        <v>4.2390243902439035</v>
      </c>
      <c r="AH52">
        <f>FDIST(AG52,AE52,AE53)</f>
        <v>5.4099417408759824E-5</v>
      </c>
      <c r="AI52" s="2" t="str">
        <f>IF(AH52&lt;AH49,"yes","no")</f>
        <v>yes</v>
      </c>
    </row>
    <row r="53" spans="15:35" x14ac:dyDescent="0.35">
      <c r="O53">
        <f t="shared" si="11"/>
        <v>3</v>
      </c>
      <c r="P53" s="34">
        <f t="shared" si="12"/>
        <v>1</v>
      </c>
      <c r="Q53">
        <f t="shared" si="12"/>
        <v>1</v>
      </c>
      <c r="R53">
        <f t="shared" si="12"/>
        <v>1</v>
      </c>
      <c r="S53">
        <f t="shared" si="12"/>
        <v>1</v>
      </c>
      <c r="T53">
        <f t="shared" si="12"/>
        <v>1</v>
      </c>
      <c r="U53">
        <f t="shared" si="12"/>
        <v>1</v>
      </c>
      <c r="V53">
        <f t="shared" si="12"/>
        <v>1</v>
      </c>
      <c r="W53">
        <f t="shared" si="12"/>
        <v>1</v>
      </c>
      <c r="X53">
        <f t="shared" si="12"/>
        <v>1</v>
      </c>
      <c r="Y53">
        <f t="shared" si="12"/>
        <v>1</v>
      </c>
      <c r="Z53" s="35">
        <f t="shared" si="12"/>
        <v>1</v>
      </c>
      <c r="AA53">
        <f t="shared" si="13"/>
        <v>11</v>
      </c>
      <c r="AC53" t="s">
        <v>35</v>
      </c>
      <c r="AD53">
        <f>AD55-AD51-AD52</f>
        <v>18.636363636363633</v>
      </c>
      <c r="AE53">
        <f>AE52*AE51</f>
        <v>110</v>
      </c>
      <c r="AF53">
        <f>AD53/AE53</f>
        <v>0.16942148760330575</v>
      </c>
    </row>
    <row r="54" spans="15:35" x14ac:dyDescent="0.35">
      <c r="O54">
        <f t="shared" si="11"/>
        <v>4</v>
      </c>
      <c r="P54" s="34">
        <f t="shared" si="12"/>
        <v>1</v>
      </c>
      <c r="Q54">
        <f t="shared" si="12"/>
        <v>1</v>
      </c>
      <c r="R54">
        <f t="shared" si="12"/>
        <v>1</v>
      </c>
      <c r="S54">
        <f t="shared" si="12"/>
        <v>1</v>
      </c>
      <c r="T54">
        <f t="shared" si="12"/>
        <v>1</v>
      </c>
      <c r="U54">
        <f t="shared" si="12"/>
        <v>1</v>
      </c>
      <c r="V54">
        <f t="shared" si="12"/>
        <v>1</v>
      </c>
      <c r="W54">
        <f t="shared" si="12"/>
        <v>1</v>
      </c>
      <c r="X54">
        <f t="shared" si="12"/>
        <v>1</v>
      </c>
      <c r="Y54">
        <f t="shared" si="12"/>
        <v>1</v>
      </c>
      <c r="Z54" s="35">
        <f t="shared" si="12"/>
        <v>1</v>
      </c>
      <c r="AA54">
        <f t="shared" si="13"/>
        <v>11</v>
      </c>
    </row>
    <row r="55" spans="15:35" x14ac:dyDescent="0.35">
      <c r="O55">
        <f t="shared" si="11"/>
        <v>5</v>
      </c>
      <c r="P55" s="34">
        <f t="shared" si="12"/>
        <v>1</v>
      </c>
      <c r="Q55">
        <f t="shared" si="12"/>
        <v>1</v>
      </c>
      <c r="R55">
        <f t="shared" si="12"/>
        <v>1</v>
      </c>
      <c r="S55">
        <f t="shared" si="12"/>
        <v>1</v>
      </c>
      <c r="T55">
        <f t="shared" si="12"/>
        <v>1</v>
      </c>
      <c r="U55">
        <f t="shared" si="12"/>
        <v>1</v>
      </c>
      <c r="V55">
        <f t="shared" si="12"/>
        <v>1</v>
      </c>
      <c r="W55">
        <f t="shared" si="12"/>
        <v>1</v>
      </c>
      <c r="X55">
        <f t="shared" si="12"/>
        <v>1</v>
      </c>
      <c r="Y55">
        <f t="shared" si="12"/>
        <v>1</v>
      </c>
      <c r="Z55" s="35">
        <f t="shared" si="12"/>
        <v>1</v>
      </c>
      <c r="AA55">
        <f t="shared" si="13"/>
        <v>11</v>
      </c>
      <c r="AC55" s="36" t="s">
        <v>12</v>
      </c>
      <c r="AD55" s="36">
        <f>AF55*AE55</f>
        <v>32.93181818181818</v>
      </c>
      <c r="AE55" s="36">
        <f>AA63-1</f>
        <v>131</v>
      </c>
      <c r="AF55" s="36">
        <f>AA95</f>
        <v>0.25138792505204716</v>
      </c>
      <c r="AG55" s="36"/>
      <c r="AH55" s="36"/>
      <c r="AI55" s="36"/>
    </row>
    <row r="56" spans="15:35" x14ac:dyDescent="0.35">
      <c r="O56">
        <f t="shared" si="11"/>
        <v>6</v>
      </c>
      <c r="P56" s="34">
        <f t="shared" si="12"/>
        <v>1</v>
      </c>
      <c r="Q56">
        <f t="shared" si="12"/>
        <v>1</v>
      </c>
      <c r="R56">
        <f t="shared" si="12"/>
        <v>1</v>
      </c>
      <c r="S56">
        <f t="shared" si="12"/>
        <v>1</v>
      </c>
      <c r="T56">
        <f t="shared" si="12"/>
        <v>1</v>
      </c>
      <c r="U56">
        <f t="shared" si="12"/>
        <v>1</v>
      </c>
      <c r="V56">
        <f t="shared" si="12"/>
        <v>1</v>
      </c>
      <c r="W56">
        <f t="shared" si="12"/>
        <v>1</v>
      </c>
      <c r="X56">
        <f t="shared" si="12"/>
        <v>1</v>
      </c>
      <c r="Y56">
        <f t="shared" si="12"/>
        <v>1</v>
      </c>
      <c r="Z56" s="35">
        <f t="shared" si="12"/>
        <v>1</v>
      </c>
      <c r="AA56">
        <f t="shared" si="13"/>
        <v>11</v>
      </c>
    </row>
    <row r="57" spans="15:35" x14ac:dyDescent="0.35">
      <c r="O57">
        <f t="shared" si="11"/>
        <v>7</v>
      </c>
      <c r="P57" s="34">
        <f t="shared" si="12"/>
        <v>1</v>
      </c>
      <c r="Q57">
        <f t="shared" si="12"/>
        <v>1</v>
      </c>
      <c r="R57">
        <f t="shared" si="12"/>
        <v>1</v>
      </c>
      <c r="S57">
        <f t="shared" si="12"/>
        <v>1</v>
      </c>
      <c r="T57">
        <f t="shared" si="12"/>
        <v>1</v>
      </c>
      <c r="U57">
        <f t="shared" si="12"/>
        <v>1</v>
      </c>
      <c r="V57">
        <f t="shared" si="12"/>
        <v>1</v>
      </c>
      <c r="W57">
        <f t="shared" si="12"/>
        <v>1</v>
      </c>
      <c r="X57">
        <f t="shared" si="12"/>
        <v>1</v>
      </c>
      <c r="Y57">
        <f t="shared" si="12"/>
        <v>1</v>
      </c>
      <c r="Z57" s="35">
        <f t="shared" si="12"/>
        <v>1</v>
      </c>
      <c r="AA57">
        <f t="shared" si="13"/>
        <v>11</v>
      </c>
    </row>
    <row r="58" spans="15:35" x14ac:dyDescent="0.35">
      <c r="O58">
        <f t="shared" si="11"/>
        <v>8</v>
      </c>
      <c r="P58" s="34">
        <f t="shared" si="12"/>
        <v>1</v>
      </c>
      <c r="Q58">
        <f t="shared" si="12"/>
        <v>1</v>
      </c>
      <c r="R58">
        <f t="shared" si="12"/>
        <v>1</v>
      </c>
      <c r="S58">
        <f t="shared" si="12"/>
        <v>1</v>
      </c>
      <c r="T58">
        <f t="shared" si="12"/>
        <v>1</v>
      </c>
      <c r="U58">
        <f t="shared" si="12"/>
        <v>1</v>
      </c>
      <c r="V58">
        <f t="shared" si="12"/>
        <v>1</v>
      </c>
      <c r="W58">
        <f t="shared" si="12"/>
        <v>1</v>
      </c>
      <c r="X58">
        <f t="shared" si="12"/>
        <v>1</v>
      </c>
      <c r="Y58">
        <f t="shared" si="12"/>
        <v>1</v>
      </c>
      <c r="Z58" s="35">
        <f t="shared" si="12"/>
        <v>1</v>
      </c>
      <c r="AA58">
        <f t="shared" si="13"/>
        <v>11</v>
      </c>
    </row>
    <row r="59" spans="15:35" x14ac:dyDescent="0.35">
      <c r="O59">
        <f t="shared" si="11"/>
        <v>9</v>
      </c>
      <c r="P59" s="34">
        <f t="shared" si="12"/>
        <v>1</v>
      </c>
      <c r="Q59">
        <f t="shared" si="12"/>
        <v>1</v>
      </c>
      <c r="R59">
        <f t="shared" si="12"/>
        <v>1</v>
      </c>
      <c r="S59">
        <f t="shared" si="12"/>
        <v>1</v>
      </c>
      <c r="T59">
        <f t="shared" si="12"/>
        <v>1</v>
      </c>
      <c r="U59">
        <f t="shared" si="12"/>
        <v>1</v>
      </c>
      <c r="V59">
        <f t="shared" si="12"/>
        <v>1</v>
      </c>
      <c r="W59">
        <f t="shared" si="12"/>
        <v>1</v>
      </c>
      <c r="X59">
        <f t="shared" si="12"/>
        <v>1</v>
      </c>
      <c r="Y59">
        <f t="shared" si="12"/>
        <v>1</v>
      </c>
      <c r="Z59" s="35">
        <f t="shared" si="12"/>
        <v>1</v>
      </c>
      <c r="AA59">
        <f t="shared" si="13"/>
        <v>11</v>
      </c>
    </row>
    <row r="60" spans="15:35" x14ac:dyDescent="0.35">
      <c r="O60">
        <f t="shared" si="11"/>
        <v>10</v>
      </c>
      <c r="P60" s="34">
        <f t="shared" si="12"/>
        <v>1</v>
      </c>
      <c r="Q60">
        <f t="shared" si="12"/>
        <v>1</v>
      </c>
      <c r="R60">
        <f t="shared" si="12"/>
        <v>1</v>
      </c>
      <c r="S60">
        <f t="shared" si="12"/>
        <v>1</v>
      </c>
      <c r="T60">
        <f t="shared" si="12"/>
        <v>1</v>
      </c>
      <c r="U60">
        <f t="shared" si="12"/>
        <v>1</v>
      </c>
      <c r="V60">
        <f t="shared" si="12"/>
        <v>1</v>
      </c>
      <c r="W60">
        <f t="shared" si="12"/>
        <v>1</v>
      </c>
      <c r="X60">
        <f t="shared" si="12"/>
        <v>1</v>
      </c>
      <c r="Y60">
        <f t="shared" si="12"/>
        <v>1</v>
      </c>
      <c r="Z60" s="35">
        <f t="shared" si="12"/>
        <v>1</v>
      </c>
      <c r="AA60">
        <f t="shared" si="13"/>
        <v>11</v>
      </c>
    </row>
    <row r="61" spans="15:35" x14ac:dyDescent="0.35">
      <c r="O61">
        <f t="shared" si="11"/>
        <v>11</v>
      </c>
      <c r="P61" s="34">
        <f t="shared" si="12"/>
        <v>1</v>
      </c>
      <c r="Q61">
        <f t="shared" si="12"/>
        <v>1</v>
      </c>
      <c r="R61">
        <f t="shared" si="12"/>
        <v>1</v>
      </c>
      <c r="S61">
        <f t="shared" si="12"/>
        <v>1</v>
      </c>
      <c r="T61">
        <f t="shared" si="12"/>
        <v>1</v>
      </c>
      <c r="U61">
        <f t="shared" si="12"/>
        <v>1</v>
      </c>
      <c r="V61">
        <f t="shared" si="12"/>
        <v>1</v>
      </c>
      <c r="W61">
        <f t="shared" si="12"/>
        <v>1</v>
      </c>
      <c r="X61">
        <f t="shared" si="12"/>
        <v>1</v>
      </c>
      <c r="Y61">
        <f t="shared" si="12"/>
        <v>1</v>
      </c>
      <c r="Z61" s="35">
        <f t="shared" si="12"/>
        <v>1</v>
      </c>
      <c r="AA61">
        <f t="shared" si="13"/>
        <v>11</v>
      </c>
    </row>
    <row r="62" spans="15:35" x14ac:dyDescent="0.35">
      <c r="O62">
        <f t="shared" si="11"/>
        <v>12</v>
      </c>
      <c r="P62" s="37">
        <f t="shared" si="12"/>
        <v>1</v>
      </c>
      <c r="Q62" s="38">
        <f t="shared" si="12"/>
        <v>1</v>
      </c>
      <c r="R62" s="38">
        <f t="shared" si="12"/>
        <v>1</v>
      </c>
      <c r="S62" s="38">
        <f t="shared" si="12"/>
        <v>1</v>
      </c>
      <c r="T62" s="38">
        <f t="shared" si="12"/>
        <v>1</v>
      </c>
      <c r="U62" s="38">
        <f t="shared" si="12"/>
        <v>1</v>
      </c>
      <c r="V62" s="38">
        <f t="shared" si="12"/>
        <v>1</v>
      </c>
      <c r="W62" s="38">
        <f t="shared" si="12"/>
        <v>1</v>
      </c>
      <c r="X62" s="38">
        <f t="shared" si="12"/>
        <v>1</v>
      </c>
      <c r="Y62" s="38">
        <f t="shared" si="12"/>
        <v>1</v>
      </c>
      <c r="Z62" s="39">
        <f t="shared" si="12"/>
        <v>1</v>
      </c>
      <c r="AA62">
        <f t="shared" si="13"/>
        <v>11</v>
      </c>
    </row>
    <row r="63" spans="15:35" x14ac:dyDescent="0.35">
      <c r="P63">
        <f t="shared" ref="P63:Z63" si="14">COUNT(B4:B15)</f>
        <v>12</v>
      </c>
      <c r="Q63">
        <f t="shared" si="14"/>
        <v>12</v>
      </c>
      <c r="R63">
        <f t="shared" si="14"/>
        <v>12</v>
      </c>
      <c r="S63">
        <f t="shared" si="14"/>
        <v>12</v>
      </c>
      <c r="T63">
        <f t="shared" si="14"/>
        <v>12</v>
      </c>
      <c r="U63">
        <f t="shared" si="14"/>
        <v>12</v>
      </c>
      <c r="V63">
        <f t="shared" si="14"/>
        <v>12</v>
      </c>
      <c r="W63">
        <f t="shared" si="14"/>
        <v>12</v>
      </c>
      <c r="X63">
        <f t="shared" si="14"/>
        <v>12</v>
      </c>
      <c r="Y63">
        <f t="shared" si="14"/>
        <v>12</v>
      </c>
      <c r="Z63">
        <f t="shared" si="14"/>
        <v>12</v>
      </c>
      <c r="AA63">
        <f>COUNT(B4:L15)</f>
        <v>132</v>
      </c>
    </row>
    <row r="65" spans="15:27" x14ac:dyDescent="0.35">
      <c r="O65" t="s">
        <v>45</v>
      </c>
    </row>
    <row r="66" spans="15:27" x14ac:dyDescent="0.35">
      <c r="P66" s="2" t="str">
        <f t="shared" ref="P66:Z66" si="15">B3</f>
        <v>Q1</v>
      </c>
      <c r="Q66" s="2" t="str">
        <f t="shared" si="15"/>
        <v>Q2</v>
      </c>
      <c r="R66" s="2" t="str">
        <f t="shared" si="15"/>
        <v>Q3</v>
      </c>
      <c r="S66" s="2" t="str">
        <f t="shared" si="15"/>
        <v>Q4</v>
      </c>
      <c r="T66" s="2" t="str">
        <f t="shared" si="15"/>
        <v>Q5</v>
      </c>
      <c r="U66" s="2" t="str">
        <f t="shared" si="15"/>
        <v>Q6</v>
      </c>
      <c r="V66" s="2" t="str">
        <f t="shared" si="15"/>
        <v>Q7</v>
      </c>
      <c r="W66" s="2" t="str">
        <f t="shared" si="15"/>
        <v>Q8</v>
      </c>
      <c r="X66" s="2" t="str">
        <f t="shared" si="15"/>
        <v>Q9</v>
      </c>
      <c r="Y66" s="2" t="str">
        <f t="shared" si="15"/>
        <v>Q10</v>
      </c>
      <c r="Z66" s="2" t="str">
        <f t="shared" si="15"/>
        <v>Q11</v>
      </c>
    </row>
    <row r="67" spans="15:27" x14ac:dyDescent="0.35">
      <c r="O67">
        <f t="shared" ref="O67:O78" si="16">A4</f>
        <v>1</v>
      </c>
      <c r="P67" s="31">
        <f t="shared" ref="P67:Z78" si="17">AVERAGE(B4)</f>
        <v>1</v>
      </c>
      <c r="Q67" s="32">
        <f t="shared" si="17"/>
        <v>1</v>
      </c>
      <c r="R67" s="32">
        <f t="shared" si="17"/>
        <v>1</v>
      </c>
      <c r="S67" s="32">
        <f t="shared" si="17"/>
        <v>1</v>
      </c>
      <c r="T67" s="32">
        <f t="shared" si="17"/>
        <v>1</v>
      </c>
      <c r="U67" s="32">
        <f t="shared" si="17"/>
        <v>1</v>
      </c>
      <c r="V67" s="32">
        <f t="shared" si="17"/>
        <v>1</v>
      </c>
      <c r="W67" s="32">
        <f t="shared" si="17"/>
        <v>1</v>
      </c>
      <c r="X67" s="32">
        <f t="shared" si="17"/>
        <v>1</v>
      </c>
      <c r="Y67" s="32">
        <f t="shared" si="17"/>
        <v>1</v>
      </c>
      <c r="Z67" s="33">
        <f t="shared" si="17"/>
        <v>1</v>
      </c>
      <c r="AA67">
        <f t="shared" ref="AA67:AA78" si="18">AVERAGE(B4:L4)</f>
        <v>1</v>
      </c>
    </row>
    <row r="68" spans="15:27" x14ac:dyDescent="0.35">
      <c r="O68">
        <f t="shared" si="16"/>
        <v>2</v>
      </c>
      <c r="P68" s="34">
        <f t="shared" si="17"/>
        <v>1</v>
      </c>
      <c r="Q68">
        <f t="shared" si="17"/>
        <v>1</v>
      </c>
      <c r="R68">
        <f t="shared" si="17"/>
        <v>1</v>
      </c>
      <c r="S68">
        <f t="shared" si="17"/>
        <v>1</v>
      </c>
      <c r="T68">
        <f t="shared" si="17"/>
        <v>1</v>
      </c>
      <c r="U68">
        <f t="shared" si="17"/>
        <v>1</v>
      </c>
      <c r="V68">
        <f t="shared" si="17"/>
        <v>1</v>
      </c>
      <c r="W68">
        <f t="shared" si="17"/>
        <v>1</v>
      </c>
      <c r="X68">
        <f t="shared" si="17"/>
        <v>0</v>
      </c>
      <c r="Y68">
        <f t="shared" si="17"/>
        <v>1</v>
      </c>
      <c r="Z68" s="35">
        <f t="shared" si="17"/>
        <v>0</v>
      </c>
      <c r="AA68">
        <f t="shared" si="18"/>
        <v>0.81818181818181823</v>
      </c>
    </row>
    <row r="69" spans="15:27" x14ac:dyDescent="0.35">
      <c r="O69">
        <f t="shared" si="16"/>
        <v>3</v>
      </c>
      <c r="P69" s="34">
        <f t="shared" si="17"/>
        <v>1</v>
      </c>
      <c r="Q69">
        <f t="shared" si="17"/>
        <v>0</v>
      </c>
      <c r="R69">
        <f t="shared" si="17"/>
        <v>1</v>
      </c>
      <c r="S69">
        <f t="shared" si="17"/>
        <v>1</v>
      </c>
      <c r="T69">
        <f t="shared" si="17"/>
        <v>1</v>
      </c>
      <c r="U69">
        <f t="shared" si="17"/>
        <v>1</v>
      </c>
      <c r="V69">
        <f t="shared" si="17"/>
        <v>1</v>
      </c>
      <c r="W69">
        <f t="shared" si="17"/>
        <v>1</v>
      </c>
      <c r="X69">
        <f t="shared" si="17"/>
        <v>1</v>
      </c>
      <c r="Y69">
        <f t="shared" si="17"/>
        <v>0</v>
      </c>
      <c r="Z69" s="35">
        <f t="shared" si="17"/>
        <v>0</v>
      </c>
      <c r="AA69">
        <f t="shared" si="18"/>
        <v>0.72727272727272729</v>
      </c>
    </row>
    <row r="70" spans="15:27" x14ac:dyDescent="0.35">
      <c r="O70">
        <f t="shared" si="16"/>
        <v>4</v>
      </c>
      <c r="P70" s="34">
        <f t="shared" si="17"/>
        <v>1</v>
      </c>
      <c r="Q70">
        <f t="shared" si="17"/>
        <v>1</v>
      </c>
      <c r="R70">
        <f t="shared" si="17"/>
        <v>1</v>
      </c>
      <c r="S70">
        <f t="shared" si="17"/>
        <v>0</v>
      </c>
      <c r="T70">
        <f t="shared" si="17"/>
        <v>1</v>
      </c>
      <c r="U70">
        <f t="shared" si="17"/>
        <v>1</v>
      </c>
      <c r="V70">
        <f t="shared" si="17"/>
        <v>0</v>
      </c>
      <c r="W70">
        <f t="shared" si="17"/>
        <v>1</v>
      </c>
      <c r="X70">
        <f t="shared" si="17"/>
        <v>1</v>
      </c>
      <c r="Y70">
        <f t="shared" si="17"/>
        <v>0</v>
      </c>
      <c r="Z70" s="35">
        <f t="shared" si="17"/>
        <v>0</v>
      </c>
      <c r="AA70">
        <f t="shared" si="18"/>
        <v>0.63636363636363635</v>
      </c>
    </row>
    <row r="71" spans="15:27" x14ac:dyDescent="0.35">
      <c r="O71">
        <f t="shared" si="16"/>
        <v>5</v>
      </c>
      <c r="P71" s="34">
        <f t="shared" si="17"/>
        <v>1</v>
      </c>
      <c r="Q71">
        <f t="shared" si="17"/>
        <v>1</v>
      </c>
      <c r="R71">
        <f t="shared" si="17"/>
        <v>1</v>
      </c>
      <c r="S71">
        <f t="shared" si="17"/>
        <v>1</v>
      </c>
      <c r="T71">
        <f t="shared" si="17"/>
        <v>1</v>
      </c>
      <c r="U71">
        <f t="shared" si="17"/>
        <v>0</v>
      </c>
      <c r="V71">
        <f t="shared" si="17"/>
        <v>0</v>
      </c>
      <c r="W71">
        <f t="shared" si="17"/>
        <v>0</v>
      </c>
      <c r="X71">
        <f t="shared" si="17"/>
        <v>1</v>
      </c>
      <c r="Y71">
        <f t="shared" si="17"/>
        <v>0</v>
      </c>
      <c r="Z71" s="35">
        <f t="shared" si="17"/>
        <v>0</v>
      </c>
      <c r="AA71">
        <f t="shared" si="18"/>
        <v>0.54545454545454541</v>
      </c>
    </row>
    <row r="72" spans="15:27" x14ac:dyDescent="0.35">
      <c r="O72">
        <f t="shared" si="16"/>
        <v>6</v>
      </c>
      <c r="P72" s="34">
        <f t="shared" si="17"/>
        <v>0</v>
      </c>
      <c r="Q72">
        <f t="shared" si="17"/>
        <v>1</v>
      </c>
      <c r="R72">
        <f t="shared" si="17"/>
        <v>1</v>
      </c>
      <c r="S72">
        <f t="shared" si="17"/>
        <v>0</v>
      </c>
      <c r="T72">
        <f t="shared" si="17"/>
        <v>1</v>
      </c>
      <c r="U72">
        <f t="shared" si="17"/>
        <v>1</v>
      </c>
      <c r="V72">
        <f t="shared" si="17"/>
        <v>1</v>
      </c>
      <c r="W72">
        <f t="shared" si="17"/>
        <v>1</v>
      </c>
      <c r="X72">
        <f t="shared" si="17"/>
        <v>0</v>
      </c>
      <c r="Y72">
        <f t="shared" si="17"/>
        <v>0</v>
      </c>
      <c r="Z72" s="35">
        <f t="shared" si="17"/>
        <v>0</v>
      </c>
      <c r="AA72">
        <f t="shared" si="18"/>
        <v>0.54545454545454541</v>
      </c>
    </row>
    <row r="73" spans="15:27" x14ac:dyDescent="0.35">
      <c r="O73">
        <f t="shared" si="16"/>
        <v>7</v>
      </c>
      <c r="P73" s="34">
        <f t="shared" si="17"/>
        <v>1</v>
      </c>
      <c r="Q73">
        <f t="shared" si="17"/>
        <v>1</v>
      </c>
      <c r="R73">
        <f t="shared" si="17"/>
        <v>1</v>
      </c>
      <c r="S73">
        <f t="shared" si="17"/>
        <v>1</v>
      </c>
      <c r="T73">
        <f t="shared" si="17"/>
        <v>0</v>
      </c>
      <c r="U73">
        <f t="shared" si="17"/>
        <v>0</v>
      </c>
      <c r="V73">
        <f t="shared" si="17"/>
        <v>1</v>
      </c>
      <c r="W73">
        <f t="shared" si="17"/>
        <v>0</v>
      </c>
      <c r="X73">
        <f t="shared" si="17"/>
        <v>0</v>
      </c>
      <c r="Y73">
        <f t="shared" si="17"/>
        <v>0</v>
      </c>
      <c r="Z73" s="35">
        <f t="shared" si="17"/>
        <v>0</v>
      </c>
      <c r="AA73">
        <f t="shared" si="18"/>
        <v>0.45454545454545453</v>
      </c>
    </row>
    <row r="74" spans="15:27" x14ac:dyDescent="0.35">
      <c r="O74">
        <f t="shared" si="16"/>
        <v>8</v>
      </c>
      <c r="P74" s="34">
        <f t="shared" si="17"/>
        <v>1</v>
      </c>
      <c r="Q74">
        <f t="shared" si="17"/>
        <v>1</v>
      </c>
      <c r="R74">
        <f t="shared" si="17"/>
        <v>1</v>
      </c>
      <c r="S74">
        <f t="shared" si="17"/>
        <v>1</v>
      </c>
      <c r="T74">
        <f t="shared" si="17"/>
        <v>1</v>
      </c>
      <c r="U74">
        <f t="shared" si="17"/>
        <v>0</v>
      </c>
      <c r="V74">
        <f t="shared" si="17"/>
        <v>0</v>
      </c>
      <c r="W74">
        <f t="shared" si="17"/>
        <v>0</v>
      </c>
      <c r="X74">
        <f t="shared" si="17"/>
        <v>0</v>
      </c>
      <c r="Y74">
        <f t="shared" si="17"/>
        <v>0</v>
      </c>
      <c r="Z74" s="35">
        <f t="shared" si="17"/>
        <v>0</v>
      </c>
      <c r="AA74">
        <f t="shared" si="18"/>
        <v>0.45454545454545453</v>
      </c>
    </row>
    <row r="75" spans="15:27" x14ac:dyDescent="0.35">
      <c r="O75">
        <f t="shared" si="16"/>
        <v>9</v>
      </c>
      <c r="P75" s="34">
        <f t="shared" si="17"/>
        <v>0</v>
      </c>
      <c r="Q75">
        <f t="shared" si="17"/>
        <v>1</v>
      </c>
      <c r="R75">
        <f t="shared" si="17"/>
        <v>0</v>
      </c>
      <c r="S75">
        <f t="shared" si="17"/>
        <v>1</v>
      </c>
      <c r="T75">
        <f t="shared" si="17"/>
        <v>1</v>
      </c>
      <c r="U75">
        <f t="shared" si="17"/>
        <v>0</v>
      </c>
      <c r="V75">
        <f t="shared" si="17"/>
        <v>0</v>
      </c>
      <c r="W75">
        <f t="shared" si="17"/>
        <v>0</v>
      </c>
      <c r="X75">
        <f t="shared" si="17"/>
        <v>0</v>
      </c>
      <c r="Y75">
        <f t="shared" si="17"/>
        <v>1</v>
      </c>
      <c r="Z75" s="35">
        <f t="shared" si="17"/>
        <v>0</v>
      </c>
      <c r="AA75">
        <f t="shared" si="18"/>
        <v>0.36363636363636365</v>
      </c>
    </row>
    <row r="76" spans="15:27" x14ac:dyDescent="0.35">
      <c r="O76">
        <f t="shared" si="16"/>
        <v>10</v>
      </c>
      <c r="P76" s="34">
        <f t="shared" si="17"/>
        <v>1</v>
      </c>
      <c r="Q76">
        <f t="shared" si="17"/>
        <v>0</v>
      </c>
      <c r="R76">
        <f t="shared" si="17"/>
        <v>0</v>
      </c>
      <c r="S76">
        <f t="shared" si="17"/>
        <v>1</v>
      </c>
      <c r="T76">
        <f t="shared" si="17"/>
        <v>0</v>
      </c>
      <c r="U76">
        <f t="shared" si="17"/>
        <v>1</v>
      </c>
      <c r="V76">
        <f t="shared" si="17"/>
        <v>0</v>
      </c>
      <c r="W76">
        <f t="shared" si="17"/>
        <v>0</v>
      </c>
      <c r="X76">
        <f t="shared" si="17"/>
        <v>0</v>
      </c>
      <c r="Y76">
        <f t="shared" si="17"/>
        <v>0</v>
      </c>
      <c r="Z76" s="35">
        <f t="shared" si="17"/>
        <v>0</v>
      </c>
      <c r="AA76">
        <f t="shared" si="18"/>
        <v>0.27272727272727271</v>
      </c>
    </row>
    <row r="77" spans="15:27" x14ac:dyDescent="0.35">
      <c r="O77">
        <f t="shared" si="16"/>
        <v>11</v>
      </c>
      <c r="P77" s="34">
        <f t="shared" si="17"/>
        <v>1</v>
      </c>
      <c r="Q77">
        <f t="shared" si="17"/>
        <v>1</v>
      </c>
      <c r="R77">
        <f t="shared" si="17"/>
        <v>1</v>
      </c>
      <c r="S77">
        <f t="shared" si="17"/>
        <v>0</v>
      </c>
      <c r="T77">
        <f t="shared" si="17"/>
        <v>0</v>
      </c>
      <c r="U77">
        <f t="shared" si="17"/>
        <v>0</v>
      </c>
      <c r="V77">
        <f t="shared" si="17"/>
        <v>0</v>
      </c>
      <c r="W77">
        <f t="shared" si="17"/>
        <v>0</v>
      </c>
      <c r="X77">
        <f t="shared" si="17"/>
        <v>0</v>
      </c>
      <c r="Y77">
        <f t="shared" si="17"/>
        <v>0</v>
      </c>
      <c r="Z77" s="35">
        <f t="shared" si="17"/>
        <v>0</v>
      </c>
      <c r="AA77">
        <f t="shared" si="18"/>
        <v>0.27272727272727271</v>
      </c>
    </row>
    <row r="78" spans="15:27" x14ac:dyDescent="0.35">
      <c r="O78">
        <f t="shared" si="16"/>
        <v>12</v>
      </c>
      <c r="P78" s="37">
        <f t="shared" si="17"/>
        <v>1</v>
      </c>
      <c r="Q78" s="38">
        <f t="shared" si="17"/>
        <v>0</v>
      </c>
      <c r="R78" s="38">
        <f t="shared" si="17"/>
        <v>0</v>
      </c>
      <c r="S78" s="38">
        <f t="shared" si="17"/>
        <v>1</v>
      </c>
      <c r="T78" s="38">
        <f t="shared" si="17"/>
        <v>0</v>
      </c>
      <c r="U78" s="38">
        <f t="shared" si="17"/>
        <v>0</v>
      </c>
      <c r="V78" s="38">
        <f t="shared" si="17"/>
        <v>0</v>
      </c>
      <c r="W78" s="38">
        <f t="shared" si="17"/>
        <v>0</v>
      </c>
      <c r="X78" s="38">
        <f t="shared" si="17"/>
        <v>0</v>
      </c>
      <c r="Y78" s="38">
        <f t="shared" si="17"/>
        <v>0</v>
      </c>
      <c r="Z78" s="39">
        <f t="shared" si="17"/>
        <v>0</v>
      </c>
      <c r="AA78">
        <f t="shared" si="18"/>
        <v>0.18181818181818182</v>
      </c>
    </row>
    <row r="79" spans="15:27" x14ac:dyDescent="0.35">
      <c r="P79">
        <f t="shared" ref="P79:Z79" si="19">AVERAGE(B4:B15)</f>
        <v>0.83333333333333337</v>
      </c>
      <c r="Q79">
        <f t="shared" si="19"/>
        <v>0.75</v>
      </c>
      <c r="R79">
        <f t="shared" si="19"/>
        <v>0.75</v>
      </c>
      <c r="S79">
        <f t="shared" si="19"/>
        <v>0.75</v>
      </c>
      <c r="T79">
        <f t="shared" si="19"/>
        <v>0.66666666666666663</v>
      </c>
      <c r="U79">
        <f t="shared" si="19"/>
        <v>0.5</v>
      </c>
      <c r="V79">
        <f t="shared" si="19"/>
        <v>0.41666666666666669</v>
      </c>
      <c r="W79">
        <f t="shared" si="19"/>
        <v>0.41666666666666669</v>
      </c>
      <c r="X79">
        <f t="shared" si="19"/>
        <v>0.33333333333333331</v>
      </c>
      <c r="Y79">
        <f t="shared" si="19"/>
        <v>0.25</v>
      </c>
      <c r="Z79">
        <f t="shared" si="19"/>
        <v>8.3333333333333329E-2</v>
      </c>
      <c r="AA79">
        <f>AVERAGE(B4:L15)</f>
        <v>0.52272727272727271</v>
      </c>
    </row>
    <row r="81" spans="15:27" x14ac:dyDescent="0.35">
      <c r="O81" t="s">
        <v>46</v>
      </c>
    </row>
    <row r="82" spans="15:27" x14ac:dyDescent="0.35">
      <c r="P82" s="2" t="str">
        <f t="shared" ref="P82:Z82" si="20">B3</f>
        <v>Q1</v>
      </c>
      <c r="Q82" s="2" t="str">
        <f t="shared" si="20"/>
        <v>Q2</v>
      </c>
      <c r="R82" s="2" t="str">
        <f t="shared" si="20"/>
        <v>Q3</v>
      </c>
      <c r="S82" s="2" t="str">
        <f t="shared" si="20"/>
        <v>Q4</v>
      </c>
      <c r="T82" s="2" t="str">
        <f t="shared" si="20"/>
        <v>Q5</v>
      </c>
      <c r="U82" s="2" t="str">
        <f t="shared" si="20"/>
        <v>Q6</v>
      </c>
      <c r="V82" s="2" t="str">
        <f t="shared" si="20"/>
        <v>Q7</v>
      </c>
      <c r="W82" s="2" t="str">
        <f t="shared" si="20"/>
        <v>Q8</v>
      </c>
      <c r="X82" s="2" t="str">
        <f t="shared" si="20"/>
        <v>Q9</v>
      </c>
      <c r="Y82" s="2" t="str">
        <f t="shared" si="20"/>
        <v>Q10</v>
      </c>
      <c r="Z82" s="2" t="str">
        <f t="shared" si="20"/>
        <v>Q11</v>
      </c>
    </row>
    <row r="83" spans="15:27" x14ac:dyDescent="0.35">
      <c r="O83">
        <f t="shared" ref="O83:O94" si="21">A4</f>
        <v>1</v>
      </c>
      <c r="P83" s="31" t="e">
        <f t="shared" ref="P83:Z94" si="22">VAR(B4)</f>
        <v>#DIV/0!</v>
      </c>
      <c r="Q83" s="32" t="e">
        <f t="shared" si="22"/>
        <v>#DIV/0!</v>
      </c>
      <c r="R83" s="32" t="e">
        <f t="shared" si="22"/>
        <v>#DIV/0!</v>
      </c>
      <c r="S83" s="32" t="e">
        <f t="shared" si="22"/>
        <v>#DIV/0!</v>
      </c>
      <c r="T83" s="32" t="e">
        <f t="shared" si="22"/>
        <v>#DIV/0!</v>
      </c>
      <c r="U83" s="32" t="e">
        <f t="shared" si="22"/>
        <v>#DIV/0!</v>
      </c>
      <c r="V83" s="32" t="e">
        <f t="shared" si="22"/>
        <v>#DIV/0!</v>
      </c>
      <c r="W83" s="32" t="e">
        <f t="shared" si="22"/>
        <v>#DIV/0!</v>
      </c>
      <c r="X83" s="32" t="e">
        <f t="shared" si="22"/>
        <v>#DIV/0!</v>
      </c>
      <c r="Y83" s="32" t="e">
        <f t="shared" si="22"/>
        <v>#DIV/0!</v>
      </c>
      <c r="Z83" s="33" t="e">
        <f t="shared" si="22"/>
        <v>#DIV/0!</v>
      </c>
      <c r="AA83">
        <f t="shared" ref="AA83:AA94" si="23">VAR(B4:L4)</f>
        <v>0</v>
      </c>
    </row>
    <row r="84" spans="15:27" x14ac:dyDescent="0.35">
      <c r="O84">
        <f t="shared" si="21"/>
        <v>2</v>
      </c>
      <c r="P84" s="34" t="e">
        <f t="shared" si="22"/>
        <v>#DIV/0!</v>
      </c>
      <c r="Q84" t="e">
        <f t="shared" si="22"/>
        <v>#DIV/0!</v>
      </c>
      <c r="R84" t="e">
        <f t="shared" si="22"/>
        <v>#DIV/0!</v>
      </c>
      <c r="S84" t="e">
        <f t="shared" si="22"/>
        <v>#DIV/0!</v>
      </c>
      <c r="T84" t="e">
        <f t="shared" si="22"/>
        <v>#DIV/0!</v>
      </c>
      <c r="U84" t="e">
        <f t="shared" si="22"/>
        <v>#DIV/0!</v>
      </c>
      <c r="V84" t="e">
        <f t="shared" si="22"/>
        <v>#DIV/0!</v>
      </c>
      <c r="W84" t="e">
        <f t="shared" si="22"/>
        <v>#DIV/0!</v>
      </c>
      <c r="X84" t="e">
        <f t="shared" si="22"/>
        <v>#DIV/0!</v>
      </c>
      <c r="Y84" t="e">
        <f t="shared" si="22"/>
        <v>#DIV/0!</v>
      </c>
      <c r="Z84" s="35" t="e">
        <f t="shared" si="22"/>
        <v>#DIV/0!</v>
      </c>
      <c r="AA84">
        <f t="shared" si="23"/>
        <v>0.16363636363636366</v>
      </c>
    </row>
    <row r="85" spans="15:27" x14ac:dyDescent="0.35">
      <c r="O85">
        <f t="shared" si="21"/>
        <v>3</v>
      </c>
      <c r="P85" s="34" t="e">
        <f t="shared" si="22"/>
        <v>#DIV/0!</v>
      </c>
      <c r="Q85" t="e">
        <f t="shared" si="22"/>
        <v>#DIV/0!</v>
      </c>
      <c r="R85" t="e">
        <f t="shared" si="22"/>
        <v>#DIV/0!</v>
      </c>
      <c r="S85" t="e">
        <f t="shared" si="22"/>
        <v>#DIV/0!</v>
      </c>
      <c r="T85" t="e">
        <f t="shared" si="22"/>
        <v>#DIV/0!</v>
      </c>
      <c r="U85" t="e">
        <f t="shared" si="22"/>
        <v>#DIV/0!</v>
      </c>
      <c r="V85" t="e">
        <f t="shared" si="22"/>
        <v>#DIV/0!</v>
      </c>
      <c r="W85" t="e">
        <f t="shared" si="22"/>
        <v>#DIV/0!</v>
      </c>
      <c r="X85" t="e">
        <f t="shared" si="22"/>
        <v>#DIV/0!</v>
      </c>
      <c r="Y85" t="e">
        <f t="shared" si="22"/>
        <v>#DIV/0!</v>
      </c>
      <c r="Z85" s="35" t="e">
        <f t="shared" si="22"/>
        <v>#DIV/0!</v>
      </c>
      <c r="AA85">
        <f t="shared" si="23"/>
        <v>0.21818181818181817</v>
      </c>
    </row>
    <row r="86" spans="15:27" x14ac:dyDescent="0.35">
      <c r="O86">
        <f t="shared" si="21"/>
        <v>4</v>
      </c>
      <c r="P86" s="34" t="e">
        <f t="shared" si="22"/>
        <v>#DIV/0!</v>
      </c>
      <c r="Q86" t="e">
        <f t="shared" si="22"/>
        <v>#DIV/0!</v>
      </c>
      <c r="R86" t="e">
        <f t="shared" si="22"/>
        <v>#DIV/0!</v>
      </c>
      <c r="S86" t="e">
        <f t="shared" si="22"/>
        <v>#DIV/0!</v>
      </c>
      <c r="T86" t="e">
        <f t="shared" si="22"/>
        <v>#DIV/0!</v>
      </c>
      <c r="U86" t="e">
        <f t="shared" si="22"/>
        <v>#DIV/0!</v>
      </c>
      <c r="V86" t="e">
        <f t="shared" si="22"/>
        <v>#DIV/0!</v>
      </c>
      <c r="W86" t="e">
        <f t="shared" si="22"/>
        <v>#DIV/0!</v>
      </c>
      <c r="X86" t="e">
        <f t="shared" si="22"/>
        <v>#DIV/0!</v>
      </c>
      <c r="Y86" t="e">
        <f t="shared" si="22"/>
        <v>#DIV/0!</v>
      </c>
      <c r="Z86" s="35" t="e">
        <f t="shared" si="22"/>
        <v>#DIV/0!</v>
      </c>
      <c r="AA86">
        <f t="shared" si="23"/>
        <v>0.25454545454545457</v>
      </c>
    </row>
    <row r="87" spans="15:27" x14ac:dyDescent="0.35">
      <c r="O87">
        <f t="shared" si="21"/>
        <v>5</v>
      </c>
      <c r="P87" s="34" t="e">
        <f t="shared" si="22"/>
        <v>#DIV/0!</v>
      </c>
      <c r="Q87" t="e">
        <f t="shared" si="22"/>
        <v>#DIV/0!</v>
      </c>
      <c r="R87" t="e">
        <f t="shared" si="22"/>
        <v>#DIV/0!</v>
      </c>
      <c r="S87" t="e">
        <f t="shared" si="22"/>
        <v>#DIV/0!</v>
      </c>
      <c r="T87" t="e">
        <f t="shared" si="22"/>
        <v>#DIV/0!</v>
      </c>
      <c r="U87" t="e">
        <f t="shared" si="22"/>
        <v>#DIV/0!</v>
      </c>
      <c r="V87" t="e">
        <f t="shared" si="22"/>
        <v>#DIV/0!</v>
      </c>
      <c r="W87" t="e">
        <f t="shared" si="22"/>
        <v>#DIV/0!</v>
      </c>
      <c r="X87" t="e">
        <f t="shared" si="22"/>
        <v>#DIV/0!</v>
      </c>
      <c r="Y87" t="e">
        <f t="shared" si="22"/>
        <v>#DIV/0!</v>
      </c>
      <c r="Z87" s="35" t="e">
        <f t="shared" si="22"/>
        <v>#DIV/0!</v>
      </c>
      <c r="AA87">
        <f t="shared" si="23"/>
        <v>0.27272727272727271</v>
      </c>
    </row>
    <row r="88" spans="15:27" x14ac:dyDescent="0.35">
      <c r="O88">
        <f t="shared" si="21"/>
        <v>6</v>
      </c>
      <c r="P88" s="34" t="e">
        <f t="shared" si="22"/>
        <v>#DIV/0!</v>
      </c>
      <c r="Q88" t="e">
        <f t="shared" si="22"/>
        <v>#DIV/0!</v>
      </c>
      <c r="R88" t="e">
        <f t="shared" si="22"/>
        <v>#DIV/0!</v>
      </c>
      <c r="S88" t="e">
        <f t="shared" si="22"/>
        <v>#DIV/0!</v>
      </c>
      <c r="T88" t="e">
        <f t="shared" si="22"/>
        <v>#DIV/0!</v>
      </c>
      <c r="U88" t="e">
        <f t="shared" si="22"/>
        <v>#DIV/0!</v>
      </c>
      <c r="V88" t="e">
        <f t="shared" si="22"/>
        <v>#DIV/0!</v>
      </c>
      <c r="W88" t="e">
        <f t="shared" si="22"/>
        <v>#DIV/0!</v>
      </c>
      <c r="X88" t="e">
        <f t="shared" si="22"/>
        <v>#DIV/0!</v>
      </c>
      <c r="Y88" t="e">
        <f t="shared" si="22"/>
        <v>#DIV/0!</v>
      </c>
      <c r="Z88" s="35" t="e">
        <f t="shared" si="22"/>
        <v>#DIV/0!</v>
      </c>
      <c r="AA88">
        <f t="shared" si="23"/>
        <v>0.27272727272727271</v>
      </c>
    </row>
    <row r="89" spans="15:27" x14ac:dyDescent="0.35">
      <c r="O89">
        <f t="shared" si="21"/>
        <v>7</v>
      </c>
      <c r="P89" s="34" t="e">
        <f t="shared" si="22"/>
        <v>#DIV/0!</v>
      </c>
      <c r="Q89" t="e">
        <f t="shared" si="22"/>
        <v>#DIV/0!</v>
      </c>
      <c r="R89" t="e">
        <f t="shared" si="22"/>
        <v>#DIV/0!</v>
      </c>
      <c r="S89" t="e">
        <f t="shared" si="22"/>
        <v>#DIV/0!</v>
      </c>
      <c r="T89" t="e">
        <f t="shared" si="22"/>
        <v>#DIV/0!</v>
      </c>
      <c r="U89" t="e">
        <f t="shared" si="22"/>
        <v>#DIV/0!</v>
      </c>
      <c r="V89" t="e">
        <f t="shared" si="22"/>
        <v>#DIV/0!</v>
      </c>
      <c r="W89" t="e">
        <f t="shared" si="22"/>
        <v>#DIV/0!</v>
      </c>
      <c r="X89" t="e">
        <f t="shared" si="22"/>
        <v>#DIV/0!</v>
      </c>
      <c r="Y89" t="e">
        <f t="shared" si="22"/>
        <v>#DIV/0!</v>
      </c>
      <c r="Z89" s="35" t="e">
        <f t="shared" si="22"/>
        <v>#DIV/0!</v>
      </c>
      <c r="AA89">
        <f t="shared" si="23"/>
        <v>0.27272727272727271</v>
      </c>
    </row>
    <row r="90" spans="15:27" x14ac:dyDescent="0.35">
      <c r="O90">
        <f t="shared" si="21"/>
        <v>8</v>
      </c>
      <c r="P90" s="34" t="e">
        <f t="shared" si="22"/>
        <v>#DIV/0!</v>
      </c>
      <c r="Q90" t="e">
        <f t="shared" si="22"/>
        <v>#DIV/0!</v>
      </c>
      <c r="R90" t="e">
        <f t="shared" si="22"/>
        <v>#DIV/0!</v>
      </c>
      <c r="S90" t="e">
        <f t="shared" si="22"/>
        <v>#DIV/0!</v>
      </c>
      <c r="T90" t="e">
        <f t="shared" si="22"/>
        <v>#DIV/0!</v>
      </c>
      <c r="U90" t="e">
        <f t="shared" si="22"/>
        <v>#DIV/0!</v>
      </c>
      <c r="V90" t="e">
        <f t="shared" si="22"/>
        <v>#DIV/0!</v>
      </c>
      <c r="W90" t="e">
        <f t="shared" si="22"/>
        <v>#DIV/0!</v>
      </c>
      <c r="X90" t="e">
        <f t="shared" si="22"/>
        <v>#DIV/0!</v>
      </c>
      <c r="Y90" t="e">
        <f t="shared" si="22"/>
        <v>#DIV/0!</v>
      </c>
      <c r="Z90" s="35" t="e">
        <f t="shared" si="22"/>
        <v>#DIV/0!</v>
      </c>
      <c r="AA90">
        <f t="shared" si="23"/>
        <v>0.27272727272727271</v>
      </c>
    </row>
    <row r="91" spans="15:27" x14ac:dyDescent="0.35">
      <c r="O91">
        <f t="shared" si="21"/>
        <v>9</v>
      </c>
      <c r="P91" s="34" t="e">
        <f t="shared" si="22"/>
        <v>#DIV/0!</v>
      </c>
      <c r="Q91" t="e">
        <f t="shared" si="22"/>
        <v>#DIV/0!</v>
      </c>
      <c r="R91" t="e">
        <f t="shared" si="22"/>
        <v>#DIV/0!</v>
      </c>
      <c r="S91" t="e">
        <f t="shared" si="22"/>
        <v>#DIV/0!</v>
      </c>
      <c r="T91" t="e">
        <f t="shared" si="22"/>
        <v>#DIV/0!</v>
      </c>
      <c r="U91" t="e">
        <f t="shared" si="22"/>
        <v>#DIV/0!</v>
      </c>
      <c r="V91" t="e">
        <f t="shared" si="22"/>
        <v>#DIV/0!</v>
      </c>
      <c r="W91" t="e">
        <f t="shared" si="22"/>
        <v>#DIV/0!</v>
      </c>
      <c r="X91" t="e">
        <f t="shared" si="22"/>
        <v>#DIV/0!</v>
      </c>
      <c r="Y91" t="e">
        <f t="shared" si="22"/>
        <v>#DIV/0!</v>
      </c>
      <c r="Z91" s="35" t="e">
        <f t="shared" si="22"/>
        <v>#DIV/0!</v>
      </c>
      <c r="AA91">
        <f t="shared" si="23"/>
        <v>0.25454545454545452</v>
      </c>
    </row>
    <row r="92" spans="15:27" x14ac:dyDescent="0.35">
      <c r="O92">
        <f t="shared" si="21"/>
        <v>10</v>
      </c>
      <c r="P92" s="34" t="e">
        <f t="shared" si="22"/>
        <v>#DIV/0!</v>
      </c>
      <c r="Q92" t="e">
        <f t="shared" si="22"/>
        <v>#DIV/0!</v>
      </c>
      <c r="R92" t="e">
        <f t="shared" si="22"/>
        <v>#DIV/0!</v>
      </c>
      <c r="S92" t="e">
        <f t="shared" si="22"/>
        <v>#DIV/0!</v>
      </c>
      <c r="T92" t="e">
        <f t="shared" si="22"/>
        <v>#DIV/0!</v>
      </c>
      <c r="U92" t="e">
        <f t="shared" si="22"/>
        <v>#DIV/0!</v>
      </c>
      <c r="V92" t="e">
        <f t="shared" si="22"/>
        <v>#DIV/0!</v>
      </c>
      <c r="W92" t="e">
        <f t="shared" si="22"/>
        <v>#DIV/0!</v>
      </c>
      <c r="X92" t="e">
        <f t="shared" si="22"/>
        <v>#DIV/0!</v>
      </c>
      <c r="Y92" t="e">
        <f t="shared" si="22"/>
        <v>#DIV/0!</v>
      </c>
      <c r="Z92" s="35" t="e">
        <f t="shared" si="22"/>
        <v>#DIV/0!</v>
      </c>
      <c r="AA92">
        <f t="shared" si="23"/>
        <v>0.21818181818181817</v>
      </c>
    </row>
    <row r="93" spans="15:27" x14ac:dyDescent="0.35">
      <c r="O93">
        <f t="shared" si="21"/>
        <v>11</v>
      </c>
      <c r="P93" s="34" t="e">
        <f t="shared" si="22"/>
        <v>#DIV/0!</v>
      </c>
      <c r="Q93" t="e">
        <f t="shared" si="22"/>
        <v>#DIV/0!</v>
      </c>
      <c r="R93" t="e">
        <f t="shared" si="22"/>
        <v>#DIV/0!</v>
      </c>
      <c r="S93" t="e">
        <f t="shared" si="22"/>
        <v>#DIV/0!</v>
      </c>
      <c r="T93" t="e">
        <f t="shared" si="22"/>
        <v>#DIV/0!</v>
      </c>
      <c r="U93" t="e">
        <f t="shared" si="22"/>
        <v>#DIV/0!</v>
      </c>
      <c r="V93" t="e">
        <f t="shared" si="22"/>
        <v>#DIV/0!</v>
      </c>
      <c r="W93" t="e">
        <f t="shared" si="22"/>
        <v>#DIV/0!</v>
      </c>
      <c r="X93" t="e">
        <f t="shared" si="22"/>
        <v>#DIV/0!</v>
      </c>
      <c r="Y93" t="e">
        <f t="shared" si="22"/>
        <v>#DIV/0!</v>
      </c>
      <c r="Z93" s="35" t="e">
        <f t="shared" si="22"/>
        <v>#DIV/0!</v>
      </c>
      <c r="AA93">
        <f t="shared" si="23"/>
        <v>0.21818181818181817</v>
      </c>
    </row>
    <row r="94" spans="15:27" x14ac:dyDescent="0.35">
      <c r="O94">
        <f t="shared" si="21"/>
        <v>12</v>
      </c>
      <c r="P94" s="37" t="e">
        <f t="shared" si="22"/>
        <v>#DIV/0!</v>
      </c>
      <c r="Q94" s="38" t="e">
        <f t="shared" si="22"/>
        <v>#DIV/0!</v>
      </c>
      <c r="R94" s="38" t="e">
        <f t="shared" si="22"/>
        <v>#DIV/0!</v>
      </c>
      <c r="S94" s="38" t="e">
        <f t="shared" si="22"/>
        <v>#DIV/0!</v>
      </c>
      <c r="T94" s="38" t="e">
        <f t="shared" si="22"/>
        <v>#DIV/0!</v>
      </c>
      <c r="U94" s="38" t="e">
        <f t="shared" si="22"/>
        <v>#DIV/0!</v>
      </c>
      <c r="V94" s="38" t="e">
        <f t="shared" si="22"/>
        <v>#DIV/0!</v>
      </c>
      <c r="W94" s="38" t="e">
        <f t="shared" si="22"/>
        <v>#DIV/0!</v>
      </c>
      <c r="X94" s="38" t="e">
        <f t="shared" si="22"/>
        <v>#DIV/0!</v>
      </c>
      <c r="Y94" s="38" t="e">
        <f t="shared" si="22"/>
        <v>#DIV/0!</v>
      </c>
      <c r="Z94" s="39" t="e">
        <f t="shared" si="22"/>
        <v>#DIV/0!</v>
      </c>
      <c r="AA94">
        <f t="shared" si="23"/>
        <v>0.16363636363636364</v>
      </c>
    </row>
    <row r="95" spans="15:27" x14ac:dyDescent="0.35">
      <c r="P95">
        <f t="shared" ref="P95:Z95" si="24">VAR(B4:B15)</f>
        <v>0.15151515151515146</v>
      </c>
      <c r="Q95">
        <f t="shared" si="24"/>
        <v>0.20454545454545456</v>
      </c>
      <c r="R95">
        <f t="shared" si="24"/>
        <v>0.20454545454545456</v>
      </c>
      <c r="S95">
        <f t="shared" si="24"/>
        <v>0.20454545454545456</v>
      </c>
      <c r="T95">
        <f t="shared" si="24"/>
        <v>0.24242424242424246</v>
      </c>
      <c r="U95">
        <f t="shared" si="24"/>
        <v>0.27272727272727271</v>
      </c>
      <c r="V95">
        <f t="shared" si="24"/>
        <v>0.26515151515151514</v>
      </c>
      <c r="W95">
        <f t="shared" si="24"/>
        <v>0.26515151515151514</v>
      </c>
      <c r="X95">
        <f t="shared" si="24"/>
        <v>0.24242424242424246</v>
      </c>
      <c r="Y95">
        <f t="shared" si="24"/>
        <v>0.20454545454545456</v>
      </c>
      <c r="Z95">
        <f t="shared" si="24"/>
        <v>8.3333333333333329E-2</v>
      </c>
      <c r="AA95">
        <f>VAR(B4:L15)</f>
        <v>0.25138792505204716</v>
      </c>
    </row>
  </sheetData>
  <pageMargins left="0.7" right="0.7" top="0.75" bottom="0.75" header="0.3" footer="0.3"/>
  <ignoredErrors>
    <ignoredError sqref="M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Binary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2024-07-23T14:35:01Z</dcterms:created>
  <dcterms:modified xsi:type="dcterms:W3CDTF">2024-07-23T14:37:15Z</dcterms:modified>
</cp:coreProperties>
</file>