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F1174D73-81DE-4BC4-B3B2-0CCFD0BC0B66}" xr6:coauthVersionLast="47" xr6:coauthVersionMax="47" xr10:uidLastSave="{00000000-0000-0000-0000-000000000000}"/>
  <bookViews>
    <workbookView xWindow="-110" yWindow="-110" windowWidth="19420" windowHeight="10300" xr2:uid="{C05E55E6-67E4-4E9C-BAAA-2AA8EDB9FD4B}"/>
  </bookViews>
  <sheets>
    <sheet name="Title" sheetId="2" r:id="rId1"/>
    <sheet name="COV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8" i="1"/>
  <c r="N7" i="1"/>
  <c r="N9" i="1" s="1"/>
  <c r="M7" i="1"/>
  <c r="L7" i="1"/>
  <c r="I7" i="1"/>
  <c r="N6" i="1"/>
  <c r="M6" i="1"/>
  <c r="L6" i="1"/>
  <c r="I6" i="1"/>
  <c r="I5" i="1"/>
  <c r="I4" i="1"/>
  <c r="I3" i="1"/>
  <c r="D18" i="1"/>
  <c r="D19" i="1" s="1"/>
  <c r="C18" i="1"/>
  <c r="C19" i="1" s="1"/>
  <c r="B18" i="1"/>
  <c r="B19" i="1" s="1"/>
  <c r="D17" i="1"/>
  <c r="C17" i="1"/>
  <c r="B17" i="1"/>
  <c r="D16" i="1"/>
  <c r="D20" i="1" s="1"/>
  <c r="C16" i="1"/>
  <c r="C20" i="1" s="1"/>
  <c r="B16" i="1"/>
  <c r="B20" i="1" s="1"/>
  <c r="M9" i="1"/>
  <c r="L9" i="1"/>
  <c r="G9" i="1"/>
  <c r="N5" i="1"/>
  <c r="M5" i="1"/>
  <c r="L5" i="1"/>
  <c r="G3" i="1"/>
  <c r="G4" i="1" l="1"/>
  <c r="G5" i="1" s="1"/>
  <c r="G7" i="1" l="1"/>
  <c r="G6" i="1"/>
  <c r="G8" i="1" s="1"/>
  <c r="G10" i="1" s="1"/>
</calcChain>
</file>

<file path=xl/sharedStrings.xml><?xml version="1.0" encoding="utf-8"?>
<sst xmlns="http://schemas.openxmlformats.org/spreadsheetml/2006/main" count="27" uniqueCount="26">
  <si>
    <t>Multiple Sample Test of the Coefficients of Variation</t>
  </si>
  <si>
    <t>A</t>
  </si>
  <si>
    <t>B</t>
  </si>
  <si>
    <t>C</t>
  </si>
  <si>
    <t>k</t>
  </si>
  <si>
    <t>Shapiro-Wilk Test</t>
  </si>
  <si>
    <t>n</t>
  </si>
  <si>
    <t>V-pooled</t>
  </si>
  <si>
    <t>num</t>
  </si>
  <si>
    <t>W</t>
  </si>
  <si>
    <t>den</t>
  </si>
  <si>
    <t>p-value</t>
  </si>
  <si>
    <t>chi-sq</t>
  </si>
  <si>
    <t>alpha</t>
  </si>
  <si>
    <t>df</t>
  </si>
  <si>
    <t>normal</t>
  </si>
  <si>
    <t>=CHISQ.DIST.RT(G8,G9)</t>
  </si>
  <si>
    <t>size</t>
  </si>
  <si>
    <t>mean</t>
  </si>
  <si>
    <t>stdev</t>
  </si>
  <si>
    <t>V</t>
  </si>
  <si>
    <t>n-1</t>
  </si>
  <si>
    <t>Real Statistics Using Excel</t>
  </si>
  <si>
    <t>Updated</t>
  </si>
  <si>
    <t>Copyright © 2013 - 2024 Charles Zaiontz</t>
  </si>
  <si>
    <t>Homogeneity of Coefficients of Variation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</si>
</sst>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164" fontId="0" fillId="0" borderId="0" xfId="0" applyNumberFormat="1" applyAlignment="1">
      <alignment horizontal="center"/>
    </xf>
    <xf numFmtId="0" fontId="0" fillId="0" borderId="3" xfId="0" applyBorder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0" xfId="0" quotePrefix="1"/>
    <xf numFmtId="164" fontId="0" fillId="0" borderId="4" xfId="0" applyNumberFormat="1" applyBorder="1" applyAlignment="1">
      <alignment horizontal="center"/>
    </xf>
    <xf numFmtId="0" fontId="0" fillId="0" borderId="6" xfId="0" applyBorder="1"/>
    <xf numFmtId="164" fontId="0" fillId="0" borderId="0" xfId="0" applyNumberFormat="1"/>
    <xf numFmtId="15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102DC-BC16-42CD-AD2C-46C98B3EA53A}"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22</v>
      </c>
    </row>
    <row r="2" spans="1:13" x14ac:dyDescent="0.35">
      <c r="A2" t="s">
        <v>25</v>
      </c>
    </row>
    <row r="4" spans="1:13" x14ac:dyDescent="0.35">
      <c r="A4" t="s">
        <v>23</v>
      </c>
      <c r="B4" s="14">
        <v>45473</v>
      </c>
    </row>
    <row r="6" spans="1:13" x14ac:dyDescent="0.35">
      <c r="A6" s="15" t="s">
        <v>24</v>
      </c>
    </row>
    <row r="10" spans="1:13" ht="18.5" x14ac:dyDescent="0.45">
      <c r="M1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2930C-1B78-4290-9FAD-AF11B0BB25AC}">
  <dimension ref="A1:N20"/>
  <sheetViews>
    <sheetView workbookViewId="0"/>
  </sheetViews>
  <sheetFormatPr defaultRowHeight="14.5" x14ac:dyDescent="0.35"/>
  <cols>
    <col min="1" max="1" width="6.453125" customWidth="1"/>
    <col min="5" max="5" width="4.26953125" customWidth="1"/>
    <col min="7" max="7" width="9.26953125" customWidth="1"/>
    <col min="8" max="8" width="2.81640625" customWidth="1"/>
    <col min="9" max="9" width="41.1796875" customWidth="1"/>
    <col min="10" max="10" width="4" customWidth="1"/>
  </cols>
  <sheetData>
    <row r="1" spans="1:14" x14ac:dyDescent="0.35">
      <c r="A1" s="1" t="s">
        <v>0</v>
      </c>
    </row>
    <row r="3" spans="1:14" x14ac:dyDescent="0.35">
      <c r="B3" s="2" t="s">
        <v>1</v>
      </c>
      <c r="C3" s="2" t="s">
        <v>2</v>
      </c>
      <c r="D3" s="2" t="s">
        <v>3</v>
      </c>
      <c r="F3" t="s">
        <v>4</v>
      </c>
      <c r="G3" s="3">
        <f>COUNT(B4:E4)</f>
        <v>3</v>
      </c>
      <c r="I3" t="e">
        <f ca="1">FTEXT(G3)</f>
        <v>#NAME?</v>
      </c>
      <c r="K3" t="s">
        <v>5</v>
      </c>
    </row>
    <row r="4" spans="1:14" x14ac:dyDescent="0.35">
      <c r="B4" s="4">
        <v>72.5</v>
      </c>
      <c r="C4" s="4">
        <v>203</v>
      </c>
      <c r="D4" s="4">
        <v>156.1</v>
      </c>
      <c r="F4" t="s">
        <v>6</v>
      </c>
      <c r="G4" s="5">
        <f>SUM(B16:D16)</f>
        <v>32</v>
      </c>
      <c r="I4" t="e">
        <f ca="1">FTEXT(G4)</f>
        <v>#NAME?</v>
      </c>
    </row>
    <row r="5" spans="1:14" x14ac:dyDescent="0.35">
      <c r="B5" s="4">
        <v>71.7</v>
      </c>
      <c r="C5" s="4">
        <v>172.3</v>
      </c>
      <c r="D5" s="4">
        <v>112.7</v>
      </c>
      <c r="F5" t="s">
        <v>7</v>
      </c>
      <c r="G5" s="5">
        <f>SUMPRODUCT(B20:D20,B19:D19)/(G4-G3)</f>
        <v>0.12983742398910209</v>
      </c>
      <c r="I5" t="e">
        <f ca="1">FTEXT(G5)</f>
        <v>#NAME?</v>
      </c>
      <c r="K5" s="6"/>
      <c r="L5" s="6" t="str">
        <f>B3</f>
        <v>A</v>
      </c>
      <c r="M5" s="6" t="str">
        <f>C3</f>
        <v>B</v>
      </c>
      <c r="N5" s="6" t="str">
        <f>D3</f>
        <v>C</v>
      </c>
    </row>
    <row r="6" spans="1:14" x14ac:dyDescent="0.35">
      <c r="B6" s="4">
        <v>80.8</v>
      </c>
      <c r="C6" s="4">
        <v>180.1</v>
      </c>
      <c r="D6" s="4">
        <v>131</v>
      </c>
      <c r="F6" t="s">
        <v>8</v>
      </c>
      <c r="G6" s="5">
        <f>SUMPRODUCT(B20:D20,B19:D19^2)-(G4-G3)*G5^2</f>
        <v>6.3821195794156127E-2</v>
      </c>
      <c r="I6" t="e">
        <f ca="1">FTEXT(G6)</f>
        <v>#NAME?</v>
      </c>
      <c r="K6" t="s">
        <v>9</v>
      </c>
      <c r="L6" t="e">
        <f ca="1">SHAPIRO(B4:B14)</f>
        <v>#NAME?</v>
      </c>
      <c r="M6" t="e">
        <f ca="1">SHAPIRO(C4:C14)</f>
        <v>#NAME?</v>
      </c>
      <c r="N6" t="e">
        <f ca="1">SHAPIRO(D4:D14)</f>
        <v>#NAME?</v>
      </c>
    </row>
    <row r="7" spans="1:14" x14ac:dyDescent="0.35">
      <c r="B7" s="4">
        <v>63.2</v>
      </c>
      <c r="C7" s="4">
        <v>190.2</v>
      </c>
      <c r="D7" s="4">
        <v>135.1</v>
      </c>
      <c r="F7" t="s">
        <v>10</v>
      </c>
      <c r="G7" s="5">
        <f>G5^2*(G5^2+0.5)</f>
        <v>8.713062293944673E-3</v>
      </c>
      <c r="I7" t="e">
        <f ca="1">FTEXT(G7)</f>
        <v>#NAME?</v>
      </c>
      <c r="K7" t="s">
        <v>11</v>
      </c>
      <c r="L7" t="e">
        <f ca="1">SWTEST(B4:B14)</f>
        <v>#NAME?</v>
      </c>
      <c r="M7" t="e">
        <f ca="1">SWTEST(C4:C14)</f>
        <v>#NAME?</v>
      </c>
      <c r="N7" t="e">
        <f ca="1">SWTEST(D4:D14)</f>
        <v>#NAME?</v>
      </c>
    </row>
    <row r="8" spans="1:14" x14ac:dyDescent="0.35">
      <c r="B8" s="4">
        <v>71.400000000000006</v>
      </c>
      <c r="C8" s="4">
        <v>195.4</v>
      </c>
      <c r="D8" s="4">
        <v>100.6</v>
      </c>
      <c r="F8" t="s">
        <v>12</v>
      </c>
      <c r="G8" s="5">
        <f>G6/G7</f>
        <v>7.3247721227139646</v>
      </c>
      <c r="I8" t="e">
        <f ca="1">FTEXT(G8)</f>
        <v>#NAME?</v>
      </c>
      <c r="K8" t="s">
        <v>13</v>
      </c>
      <c r="L8">
        <v>0.05</v>
      </c>
      <c r="M8">
        <v>0.05</v>
      </c>
      <c r="N8">
        <v>0.05</v>
      </c>
    </row>
    <row r="9" spans="1:14" x14ac:dyDescent="0.35">
      <c r="B9" s="4">
        <v>73.099999999999994</v>
      </c>
      <c r="C9" s="4">
        <v>153.6</v>
      </c>
      <c r="D9" s="4">
        <v>160.6</v>
      </c>
      <c r="F9" t="s">
        <v>14</v>
      </c>
      <c r="G9" s="5">
        <f>G3-1</f>
        <v>2</v>
      </c>
      <c r="I9" t="e">
        <f ca="1">FTEXT(G9)</f>
        <v>#NAME?</v>
      </c>
      <c r="K9" s="7" t="s">
        <v>15</v>
      </c>
      <c r="L9" s="8" t="e">
        <f ca="1">IF(L7&lt;L8,"no","yes")</f>
        <v>#NAME?</v>
      </c>
      <c r="M9" s="8" t="e">
        <f ca="1">IF(M7&lt;M8,"no","yes")</f>
        <v>#NAME?</v>
      </c>
      <c r="N9" s="8" t="e">
        <f ca="1">IF(N7&lt;N8,"no","yes")</f>
        <v>#NAME?</v>
      </c>
    </row>
    <row r="10" spans="1:14" x14ac:dyDescent="0.35">
      <c r="B10" s="4">
        <v>77.900000000000006</v>
      </c>
      <c r="C10" s="4">
        <v>166.4</v>
      </c>
      <c r="D10" s="4">
        <v>171.4</v>
      </c>
      <c r="F10" t="s">
        <v>11</v>
      </c>
      <c r="G10" s="9">
        <f>CHIDIST(G8,G9)</f>
        <v>2.5671186565212792E-2</v>
      </c>
      <c r="I10" s="10" t="s">
        <v>16</v>
      </c>
    </row>
    <row r="11" spans="1:14" x14ac:dyDescent="0.35">
      <c r="B11" s="4">
        <v>75.7</v>
      </c>
      <c r="C11" s="4">
        <v>167.6</v>
      </c>
      <c r="D11" s="4">
        <v>95.5</v>
      </c>
    </row>
    <row r="12" spans="1:14" x14ac:dyDescent="0.35">
      <c r="B12" s="4">
        <v>72</v>
      </c>
      <c r="C12" s="4">
        <v>184.7</v>
      </c>
      <c r="D12" s="4">
        <v>150.30000000000001</v>
      </c>
    </row>
    <row r="13" spans="1:14" x14ac:dyDescent="0.35">
      <c r="B13" s="4">
        <v>59</v>
      </c>
      <c r="C13" s="4">
        <v>187.5</v>
      </c>
      <c r="D13" s="4">
        <v>128.80000000000001</v>
      </c>
    </row>
    <row r="14" spans="1:14" x14ac:dyDescent="0.35">
      <c r="B14" s="11"/>
      <c r="C14" s="11">
        <v>219.8</v>
      </c>
      <c r="D14" s="11">
        <v>170.2</v>
      </c>
    </row>
    <row r="16" spans="1:14" x14ac:dyDescent="0.35">
      <c r="A16" t="s">
        <v>17</v>
      </c>
      <c r="B16" s="12">
        <f>COUNT(B4:B14)</f>
        <v>10</v>
      </c>
      <c r="C16" s="12">
        <f>COUNT(C4:C14)</f>
        <v>11</v>
      </c>
      <c r="D16" s="12">
        <f>COUNT(D4:D14)</f>
        <v>11</v>
      </c>
    </row>
    <row r="17" spans="1:4" x14ac:dyDescent="0.35">
      <c r="A17" t="s">
        <v>18</v>
      </c>
      <c r="B17" s="13">
        <f>AVERAGE(B4:B14)</f>
        <v>71.73</v>
      </c>
      <c r="C17" s="13">
        <f>AVERAGE(C4:C14)</f>
        <v>183.69090909090909</v>
      </c>
      <c r="D17" s="13">
        <f>AVERAGE(D4:D14)</f>
        <v>137.48181818181817</v>
      </c>
    </row>
    <row r="18" spans="1:4" x14ac:dyDescent="0.35">
      <c r="A18" t="s">
        <v>19</v>
      </c>
      <c r="B18">
        <f>STDEV(B4:B14)</f>
        <v>6.4425753994639265</v>
      </c>
      <c r="C18">
        <f>STDEV(C4:C14)</f>
        <v>18.648616814415732</v>
      </c>
      <c r="D18">
        <f>STDEV(D4:D14)</f>
        <v>26.695048911055355</v>
      </c>
    </row>
    <row r="19" spans="1:4" x14ac:dyDescent="0.35">
      <c r="A19" t="s">
        <v>20</v>
      </c>
      <c r="B19">
        <f>B18/B17</f>
        <v>8.981702773545136E-2</v>
      </c>
      <c r="C19">
        <f>C18/C17</f>
        <v>0.1015217187758948</v>
      </c>
      <c r="D19">
        <f>D18/D17</f>
        <v>0.19417148583059507</v>
      </c>
    </row>
    <row r="20" spans="1:4" x14ac:dyDescent="0.35">
      <c r="A20" t="s">
        <v>21</v>
      </c>
      <c r="B20" s="7">
        <f>B16-1</f>
        <v>9</v>
      </c>
      <c r="C20" s="7">
        <f>C16-1</f>
        <v>10</v>
      </c>
      <c r="D20" s="7">
        <f>D16-1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COV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2024-06-30T15:38:58Z</dcterms:created>
  <dcterms:modified xsi:type="dcterms:W3CDTF">2024-06-30T15:40:37Z</dcterms:modified>
</cp:coreProperties>
</file>