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8f5cd2f1f925cfd/Documenti/A Real Statistics 2020/Examples Detailed/"/>
    </mc:Choice>
  </mc:AlternateContent>
  <xr:revisionPtr revIDLastSave="1" documentId="8_{1279705C-F42D-43C6-A562-3830F37F5C4E}" xr6:coauthVersionLast="47" xr6:coauthVersionMax="47" xr10:uidLastSave="{A4763078-76C7-48B3-91FF-B46BD0B1941B}"/>
  <bookViews>
    <workbookView xWindow="-110" yWindow="-110" windowWidth="19420" windowHeight="10300" xr2:uid="{9C54DE8D-CC73-4AEC-9A41-6E741283C870}"/>
  </bookViews>
  <sheets>
    <sheet name="Title" sheetId="2" r:id="rId1"/>
    <sheet name="Gam-How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7" i="1" l="1"/>
  <c r="S17" i="1"/>
  <c r="O17" i="1"/>
  <c r="L17" i="1"/>
  <c r="O16" i="1"/>
  <c r="L16" i="1"/>
  <c r="O15" i="1"/>
  <c r="L15" i="1"/>
  <c r="O14" i="1"/>
  <c r="L14" i="1"/>
  <c r="O13" i="1"/>
  <c r="L13" i="1"/>
  <c r="O12" i="1"/>
  <c r="L12" i="1"/>
  <c r="F16" i="1"/>
  <c r="F15" i="1"/>
  <c r="I8" i="1"/>
  <c r="H8" i="1"/>
  <c r="G8" i="1"/>
  <c r="H16" i="1" s="1"/>
  <c r="F8" i="1"/>
  <c r="G14" i="1" s="1"/>
  <c r="I7" i="1"/>
  <c r="I17" i="1" s="1"/>
  <c r="H7" i="1"/>
  <c r="G7" i="1"/>
  <c r="H15" i="1" s="1"/>
  <c r="F7" i="1"/>
  <c r="G13" i="1" s="1"/>
  <c r="I6" i="1"/>
  <c r="I12" i="1" s="1"/>
  <c r="H6" i="1"/>
  <c r="G6" i="1"/>
  <c r="F6" i="1"/>
  <c r="G12" i="1" s="1"/>
  <c r="I5" i="1"/>
  <c r="I13" i="1" s="1"/>
  <c r="H5" i="1"/>
  <c r="G5" i="1"/>
  <c r="H12" i="1" s="1"/>
  <c r="F5" i="1"/>
  <c r="F12" i="1" s="1"/>
  <c r="P13" i="1" l="1"/>
  <c r="K13" i="1"/>
  <c r="K12" i="1"/>
  <c r="P12" i="1"/>
  <c r="N15" i="1"/>
  <c r="J15" i="1"/>
  <c r="M15" i="1"/>
  <c r="P17" i="1"/>
  <c r="K17" i="1"/>
  <c r="N12" i="1"/>
  <c r="M12" i="1"/>
  <c r="J12" i="1"/>
  <c r="F17" i="1"/>
  <c r="G17" i="1"/>
  <c r="G16" i="1"/>
  <c r="H17" i="1"/>
  <c r="F14" i="1"/>
  <c r="G15" i="1"/>
  <c r="F13" i="1"/>
  <c r="I16" i="1"/>
  <c r="H14" i="1"/>
  <c r="I15" i="1"/>
  <c r="H13" i="1"/>
  <c r="I14" i="1"/>
  <c r="P16" i="1" l="1"/>
  <c r="K16" i="1"/>
  <c r="K14" i="1"/>
  <c r="P14" i="1"/>
  <c r="K15" i="1"/>
  <c r="P15" i="1"/>
  <c r="N16" i="1"/>
  <c r="M17" i="1"/>
  <c r="J17" i="1"/>
  <c r="N17" i="1"/>
  <c r="M13" i="1"/>
  <c r="N13" i="1"/>
  <c r="J13" i="1"/>
  <c r="M16" i="1"/>
  <c r="N14" i="1"/>
  <c r="M14" i="1"/>
  <c r="J14" i="1"/>
  <c r="J16" i="1"/>
</calcChain>
</file>

<file path=xl/sharedStrings.xml><?xml version="1.0" encoding="utf-8"?>
<sst xmlns="http://schemas.openxmlformats.org/spreadsheetml/2006/main" count="28" uniqueCount="27">
  <si>
    <t>Games-Howell post hoc test</t>
  </si>
  <si>
    <t>MD</t>
  </si>
  <si>
    <t>MC</t>
  </si>
  <si>
    <t>WD</t>
  </si>
  <si>
    <t>WC</t>
  </si>
  <si>
    <t>GAMES HOWELL</t>
  </si>
  <si>
    <t>alpha</t>
  </si>
  <si>
    <t>group</t>
  </si>
  <si>
    <t>mean</t>
  </si>
  <si>
    <t>size</t>
  </si>
  <si>
    <t>variance</t>
  </si>
  <si>
    <t>Q TEST</t>
  </si>
  <si>
    <t>group 1</t>
  </si>
  <si>
    <t>group 2</t>
  </si>
  <si>
    <t>std err</t>
  </si>
  <si>
    <t>q-stat</t>
  </si>
  <si>
    <t>df</t>
  </si>
  <si>
    <t>q-crit</t>
  </si>
  <si>
    <t>lower</t>
  </si>
  <si>
    <t>upper</t>
  </si>
  <si>
    <t>p-value</t>
  </si>
  <si>
    <t>mean-crit</t>
  </si>
  <si>
    <t>df WD-WC</t>
  </si>
  <si>
    <t>Real Statistics Using Excel</t>
  </si>
  <si>
    <t>Updated</t>
  </si>
  <si>
    <t>Copyright © 2013 - 2024 Charles Zaiontz</t>
  </si>
  <si>
    <t>Games-Howell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</si>
</sst>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15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108E-491D-4F4C-B4A0-5345700D9648}">
  <dimension ref="A1:M10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13" x14ac:dyDescent="0.35">
      <c r="A1" t="s">
        <v>23</v>
      </c>
    </row>
    <row r="2" spans="1:13" x14ac:dyDescent="0.35">
      <c r="A2" t="s">
        <v>26</v>
      </c>
    </row>
    <row r="4" spans="1:13" x14ac:dyDescent="0.35">
      <c r="A4" t="s">
        <v>24</v>
      </c>
      <c r="B4" s="18">
        <v>45472</v>
      </c>
    </row>
    <row r="6" spans="1:13" x14ac:dyDescent="0.35">
      <c r="A6" s="19" t="s">
        <v>25</v>
      </c>
    </row>
    <row r="10" spans="1:13" ht="18.5" x14ac:dyDescent="0.45">
      <c r="M1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5BED-B2A4-493C-B7B9-51133693CC20}">
  <dimension ref="A1:U17"/>
  <sheetViews>
    <sheetView workbookViewId="0"/>
  </sheetViews>
  <sheetFormatPr defaultRowHeight="14.5" x14ac:dyDescent="0.35"/>
  <cols>
    <col min="1" max="4" width="6.7265625" customWidth="1"/>
    <col min="18" max="18" width="10" customWidth="1"/>
    <col min="20" max="20" width="3.7265625" customWidth="1"/>
    <col min="21" max="21" width="26.26953125" customWidth="1"/>
  </cols>
  <sheetData>
    <row r="1" spans="1:16" x14ac:dyDescent="0.35">
      <c r="A1" s="1" t="s">
        <v>0</v>
      </c>
    </row>
    <row r="3" spans="1:16" ht="15" thickBot="1" x14ac:dyDescent="0.4">
      <c r="A3" s="2" t="s">
        <v>1</v>
      </c>
      <c r="B3" s="3" t="s">
        <v>2</v>
      </c>
      <c r="C3" s="2" t="s">
        <v>3</v>
      </c>
      <c r="D3" s="4" t="s">
        <v>4</v>
      </c>
      <c r="F3" t="s">
        <v>5</v>
      </c>
      <c r="H3" s="5" t="s">
        <v>6</v>
      </c>
      <c r="I3">
        <v>0.05</v>
      </c>
    </row>
    <row r="4" spans="1:16" ht="15" thickTop="1" x14ac:dyDescent="0.35">
      <c r="A4" s="6">
        <v>3</v>
      </c>
      <c r="B4" s="7">
        <v>2</v>
      </c>
      <c r="C4" s="6">
        <v>5</v>
      </c>
      <c r="D4" s="8">
        <v>4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16" x14ac:dyDescent="0.35">
      <c r="A5" s="10">
        <v>5</v>
      </c>
      <c r="B5" s="5">
        <v>4</v>
      </c>
      <c r="C5" s="10">
        <v>8</v>
      </c>
      <c r="D5" s="11">
        <v>5</v>
      </c>
      <c r="F5" s="5" t="str">
        <f>A3</f>
        <v>MD</v>
      </c>
      <c r="G5">
        <f>AVERAGE(A4:A15)</f>
        <v>4.4545454545454541</v>
      </c>
      <c r="H5">
        <f>COUNT(A4:A15)</f>
        <v>11</v>
      </c>
      <c r="I5">
        <f>VAR(A4:A15)</f>
        <v>2.8727272727272721</v>
      </c>
    </row>
    <row r="6" spans="1:16" x14ac:dyDescent="0.35">
      <c r="A6" s="10">
        <v>6</v>
      </c>
      <c r="B6" s="5">
        <v>3</v>
      </c>
      <c r="C6" s="10">
        <v>6</v>
      </c>
      <c r="D6" s="11">
        <v>3</v>
      </c>
      <c r="F6" s="5" t="str">
        <f>B3</f>
        <v>MC</v>
      </c>
      <c r="G6">
        <f>AVERAGE(B4:B15)</f>
        <v>3.1666666666666665</v>
      </c>
      <c r="H6">
        <f>COUNT(B4:B15)</f>
        <v>12</v>
      </c>
      <c r="I6">
        <f>VAR(B4:B15)</f>
        <v>2.6969696969696972</v>
      </c>
    </row>
    <row r="7" spans="1:16" x14ac:dyDescent="0.35">
      <c r="A7" s="10">
        <v>1</v>
      </c>
      <c r="B7" s="5">
        <v>5</v>
      </c>
      <c r="C7" s="10">
        <v>4</v>
      </c>
      <c r="D7" s="11">
        <v>7</v>
      </c>
      <c r="F7" s="5" t="str">
        <f>C3</f>
        <v>WD</v>
      </c>
      <c r="G7">
        <f>AVERAGE(C4:C15)</f>
        <v>6.1111111111111107</v>
      </c>
      <c r="H7">
        <f>COUNT(C4:C15)</f>
        <v>9</v>
      </c>
      <c r="I7">
        <f>VAR(C4:C15)</f>
        <v>1.8611111111111143</v>
      </c>
    </row>
    <row r="8" spans="1:16" x14ac:dyDescent="0.35">
      <c r="A8" s="10">
        <v>5</v>
      </c>
      <c r="B8" s="5">
        <v>1</v>
      </c>
      <c r="C8" s="10">
        <v>7</v>
      </c>
      <c r="D8" s="11">
        <v>6</v>
      </c>
      <c r="F8" s="5" t="str">
        <f>D3</f>
        <v>WC</v>
      </c>
      <c r="G8">
        <f>AVERAGE(D4:D15)</f>
        <v>4.0999999999999996</v>
      </c>
      <c r="H8">
        <f>COUNT(D4:D15)</f>
        <v>10</v>
      </c>
      <c r="I8">
        <f>VAR(D4:D15)</f>
        <v>2.7666666666666675</v>
      </c>
    </row>
    <row r="9" spans="1:16" x14ac:dyDescent="0.35">
      <c r="A9" s="10">
        <v>6</v>
      </c>
      <c r="B9" s="5">
        <v>5</v>
      </c>
      <c r="C9" s="10">
        <v>8</v>
      </c>
      <c r="D9" s="11">
        <v>3</v>
      </c>
      <c r="F9" s="12"/>
      <c r="G9" s="12"/>
      <c r="H9" s="12"/>
      <c r="I9" s="12"/>
    </row>
    <row r="10" spans="1:16" ht="15" thickBot="1" x14ac:dyDescent="0.4">
      <c r="A10" s="10">
        <v>4</v>
      </c>
      <c r="B10" s="5">
        <v>2</v>
      </c>
      <c r="C10" s="10">
        <v>5</v>
      </c>
      <c r="D10" s="11">
        <v>2</v>
      </c>
      <c r="F10" t="s">
        <v>11</v>
      </c>
    </row>
    <row r="11" spans="1:16" ht="15" thickTop="1" x14ac:dyDescent="0.35">
      <c r="A11" s="10">
        <v>3</v>
      </c>
      <c r="B11" s="5">
        <v>3</v>
      </c>
      <c r="C11" s="10">
        <v>6</v>
      </c>
      <c r="D11" s="11">
        <v>2</v>
      </c>
      <c r="F11" s="9" t="s">
        <v>12</v>
      </c>
      <c r="G11" s="9" t="s">
        <v>13</v>
      </c>
      <c r="H11" s="9" t="s">
        <v>8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</row>
    <row r="12" spans="1:16" x14ac:dyDescent="0.35">
      <c r="A12" s="10">
        <v>7</v>
      </c>
      <c r="B12" s="5">
        <v>6</v>
      </c>
      <c r="C12" s="10">
        <v>6</v>
      </c>
      <c r="D12" s="11">
        <v>4</v>
      </c>
      <c r="F12" s="7" t="str">
        <f>F5</f>
        <v>MD</v>
      </c>
      <c r="G12" s="7" t="str">
        <f>F6</f>
        <v>MC</v>
      </c>
      <c r="H12" s="12">
        <f>ABS(G5-G6)</f>
        <v>1.2878787878787876</v>
      </c>
      <c r="I12" s="12">
        <f>SQRT((I5/H5+I6/H6)/2)</f>
        <v>0.49290186626795357</v>
      </c>
      <c r="J12" s="12">
        <f>H12/I12</f>
        <v>2.6128502974234329</v>
      </c>
      <c r="K12" s="12">
        <f>4*I12^4/((I5/H5)^2/(H5-1)+(I6/H6)^2/(H6-1))</f>
        <v>20.688579600885134</v>
      </c>
      <c r="L12" s="12" t="e">
        <f ca="1">QCRIT(COUNT(H5:H8),K12,I3,2)</f>
        <v>#NAME?</v>
      </c>
      <c r="M12" s="12" t="e">
        <f ca="1">H12-I12*L12</f>
        <v>#NAME?</v>
      </c>
      <c r="N12" s="12" t="e">
        <f ca="1">H12+I12*L12</f>
        <v>#NAME?</v>
      </c>
      <c r="O12" s="12" t="e">
        <f ca="1">QDIST(J12,COUNT(H$5:H$8),K12)</f>
        <v>#NAME?</v>
      </c>
      <c r="P12" s="12" t="e">
        <f ca="1">I12*L12</f>
        <v>#NAME?</v>
      </c>
    </row>
    <row r="13" spans="1:16" x14ac:dyDescent="0.35">
      <c r="A13" s="10">
        <v>4</v>
      </c>
      <c r="B13" s="5">
        <v>2</v>
      </c>
      <c r="C13" s="10"/>
      <c r="D13" s="11">
        <v>5</v>
      </c>
      <c r="F13" s="5" t="str">
        <f>F5</f>
        <v>MD</v>
      </c>
      <c r="G13" s="5" t="str">
        <f>F7</f>
        <v>WD</v>
      </c>
      <c r="H13">
        <f>ABS(G5-G7)</f>
        <v>1.6565656565656566</v>
      </c>
      <c r="I13">
        <f>SQRT((I5/H5+I7/H7)/2)</f>
        <v>0.48370814974020176</v>
      </c>
      <c r="J13">
        <f t="shared" ref="J13:J17" si="0">H13/I13</f>
        <v>3.4247214099150347</v>
      </c>
      <c r="K13">
        <f>4*I13^4/((I5/H5)^2/(H5-1)+(I7/H7)^2/(H7-1))</f>
        <v>17.99953142913548</v>
      </c>
      <c r="L13" t="e">
        <f ca="1">QCRIT(COUNT(H5:H8),K13,I3,2)</f>
        <v>#NAME?</v>
      </c>
      <c r="M13" t="e">
        <f t="shared" ref="M13:M17" ca="1" si="1">H13-I13*L13</f>
        <v>#NAME?</v>
      </c>
      <c r="N13" t="e">
        <f t="shared" ref="N13:N17" ca="1" si="2">H13+I13*L13</f>
        <v>#NAME?</v>
      </c>
      <c r="O13" t="e">
        <f ca="1">QDIST(J13,COUNT(H$5:H$8),K13)</f>
        <v>#NAME?</v>
      </c>
      <c r="P13" t="e">
        <f t="shared" ref="P13:P17" ca="1" si="3">I13*L13</f>
        <v>#NAME?</v>
      </c>
    </row>
    <row r="14" spans="1:16" x14ac:dyDescent="0.35">
      <c r="A14" s="10">
        <v>5</v>
      </c>
      <c r="B14" s="5">
        <v>4</v>
      </c>
      <c r="C14" s="10"/>
      <c r="D14" s="11"/>
      <c r="F14" s="5" t="str">
        <f>F5</f>
        <v>MD</v>
      </c>
      <c r="G14" s="5" t="str">
        <f>F8</f>
        <v>WC</v>
      </c>
      <c r="H14">
        <f>ABS(G5-G8)</f>
        <v>0.3545454545454545</v>
      </c>
      <c r="I14">
        <f>SQRT((I5/H5+I8/H8)/2)</f>
        <v>0.51856710822228935</v>
      </c>
      <c r="J14">
        <f t="shared" si="0"/>
        <v>0.68370216491531655</v>
      </c>
      <c r="K14">
        <f>4*I14^4/((I5/H5)^2/(H5-1)+(I8/H8)^2/(H8-1))</f>
        <v>18.874377926517997</v>
      </c>
      <c r="L14" t="e">
        <f ca="1">QCRIT(COUNT(H5:H8),K14,I3,2)</f>
        <v>#NAME?</v>
      </c>
      <c r="M14" t="e">
        <f t="shared" ca="1" si="1"/>
        <v>#NAME?</v>
      </c>
      <c r="N14" t="e">
        <f t="shared" ca="1" si="2"/>
        <v>#NAME?</v>
      </c>
      <c r="O14" t="e">
        <f ca="1">QDIST(J14,COUNT(H$5:H$8),K14)</f>
        <v>#NAME?</v>
      </c>
      <c r="P14" t="e">
        <f t="shared" ca="1" si="3"/>
        <v>#NAME?</v>
      </c>
    </row>
    <row r="15" spans="1:16" x14ac:dyDescent="0.35">
      <c r="A15" s="13"/>
      <c r="B15" s="14">
        <v>1</v>
      </c>
      <c r="C15" s="13"/>
      <c r="D15" s="15"/>
      <c r="F15" s="5" t="str">
        <f>F6</f>
        <v>MC</v>
      </c>
      <c r="G15" s="5" t="str">
        <f>F7</f>
        <v>WD</v>
      </c>
      <c r="H15">
        <f>ABS(G6-G7)</f>
        <v>2.9444444444444442</v>
      </c>
      <c r="I15">
        <f>SQRT((I6/H6+I7/H7)/2)</f>
        <v>0.46450920238692006</v>
      </c>
      <c r="J15">
        <f t="shared" si="0"/>
        <v>6.3388290895296926</v>
      </c>
      <c r="K15">
        <f>4*I15^4/((I6/H6)^2/(H6-1)+(I7/H7)^2/(H7-1))</f>
        <v>18.740125356656808</v>
      </c>
      <c r="L15" t="e">
        <f ca="1">QCRIT(COUNT(H5:H8),K15,I3,2)</f>
        <v>#NAME?</v>
      </c>
      <c r="M15" t="e">
        <f t="shared" ca="1" si="1"/>
        <v>#NAME?</v>
      </c>
      <c r="N15" t="e">
        <f t="shared" ca="1" si="2"/>
        <v>#NAME?</v>
      </c>
      <c r="O15" t="e">
        <f ca="1">QDIST(J15,COUNT(H$5:H$8),K15)</f>
        <v>#NAME?</v>
      </c>
      <c r="P15" t="e">
        <f t="shared" ca="1" si="3"/>
        <v>#NAME?</v>
      </c>
    </row>
    <row r="16" spans="1:16" x14ac:dyDescent="0.35">
      <c r="F16" s="5" t="str">
        <f>F6</f>
        <v>MC</v>
      </c>
      <c r="G16" s="5" t="str">
        <f>F8</f>
        <v>WC</v>
      </c>
      <c r="H16">
        <f>ABS(G6-G8)</f>
        <v>0.93333333333333313</v>
      </c>
      <c r="I16">
        <f>SQRT((I6/H6+I8/H8)/2)</f>
        <v>0.50070657146383724</v>
      </c>
      <c r="J16">
        <f t="shared" si="0"/>
        <v>1.8640325222908358</v>
      </c>
      <c r="K16">
        <f>4*I16^4/((I6/H6)^2/(H6-1)+(I8/H8)^2/(H8-1))</f>
        <v>19.196634759888962</v>
      </c>
      <c r="L16" t="e">
        <f ca="1">QCRIT(COUNT(H5:H8),K16,I3,2)</f>
        <v>#NAME?</v>
      </c>
      <c r="M16" t="e">
        <f t="shared" ca="1" si="1"/>
        <v>#NAME?</v>
      </c>
      <c r="N16" t="e">
        <f t="shared" ca="1" si="2"/>
        <v>#NAME?</v>
      </c>
      <c r="O16" t="e">
        <f ca="1">QDIST(J16,COUNT(H$5:H$8),K16)</f>
        <v>#NAME?</v>
      </c>
      <c r="P16" t="e">
        <f t="shared" ca="1" si="3"/>
        <v>#NAME?</v>
      </c>
    </row>
    <row r="17" spans="6:21" x14ac:dyDescent="0.35">
      <c r="F17" s="14" t="str">
        <f>F7</f>
        <v>WD</v>
      </c>
      <c r="G17" s="14" t="str">
        <f>F8</f>
        <v>WC</v>
      </c>
      <c r="H17" s="16">
        <f>ABS(G7-G8)</f>
        <v>2.0111111111111111</v>
      </c>
      <c r="I17" s="16">
        <f>SQRT((I7/H7+I8/H8)/2)</f>
        <v>0.49165881977416881</v>
      </c>
      <c r="J17" s="16">
        <f t="shared" si="0"/>
        <v>4.0904607630853951</v>
      </c>
      <c r="K17" s="16">
        <f>4*I17^4/((I7/H7)^2/(H7-1)+(I8/H8)^2/(H8-1))</f>
        <v>16.875593026779523</v>
      </c>
      <c r="L17" s="16" t="e">
        <f ca="1">QCRIT(COUNT(H5:H8),K17,I3,2)</f>
        <v>#NAME?</v>
      </c>
      <c r="M17" s="16" t="e">
        <f t="shared" ca="1" si="1"/>
        <v>#NAME?</v>
      </c>
      <c r="N17" s="16" t="e">
        <f t="shared" ca="1" si="2"/>
        <v>#NAME?</v>
      </c>
      <c r="O17" s="16" t="e">
        <f ca="1">QDIST(J17,COUNT(H$5:H$8),K17)</f>
        <v>#NAME?</v>
      </c>
      <c r="P17" s="16" t="e">
        <f t="shared" ca="1" si="3"/>
        <v>#NAME?</v>
      </c>
      <c r="R17" t="s">
        <v>22</v>
      </c>
      <c r="S17" s="17" t="e">
        <f ca="1">DF_POOLED(C4:C15,D4:D15)</f>
        <v>#NAME?</v>
      </c>
      <c r="U17" t="e">
        <f ca="1">FTEXT(S17)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Gam-How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2024-06-29T14:00:50Z</dcterms:created>
  <dcterms:modified xsi:type="dcterms:W3CDTF">2024-06-29T14:03:03Z</dcterms:modified>
</cp:coreProperties>
</file>