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CE413126-DCE4-47B8-851D-99E3A00BAD4F}" xr6:coauthVersionLast="47" xr6:coauthVersionMax="47" xr10:uidLastSave="{00000000-0000-0000-0000-000000000000}"/>
  <bookViews>
    <workbookView xWindow="-110" yWindow="-110" windowWidth="19420" windowHeight="10300" xr2:uid="{C68834B1-2183-4337-ABF2-54DB56C1C54A}"/>
  </bookViews>
  <sheets>
    <sheet name="Title" sheetId="3" r:id="rId1"/>
    <sheet name="ANOVA 1" sheetId="1" r:id="rId2"/>
    <sheet name="ANOVA 2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2" l="1" a="1"/>
  <c r="T35" i="2" s="1"/>
  <c r="D5" i="2" a="1"/>
  <c r="F11" i="2" s="1"/>
  <c r="H16" i="1"/>
  <c r="G16" i="1"/>
  <c r="N14" i="1" s="1"/>
  <c r="H15" i="1"/>
  <c r="H14" i="1"/>
  <c r="K10" i="1"/>
  <c r="J10" i="1"/>
  <c r="I10" i="1"/>
  <c r="H10" i="1"/>
  <c r="G10" i="1"/>
  <c r="K9" i="1"/>
  <c r="J9" i="1"/>
  <c r="I9" i="1"/>
  <c r="H9" i="1"/>
  <c r="G9" i="1"/>
  <c r="K8" i="1"/>
  <c r="J8" i="1"/>
  <c r="I8" i="1"/>
  <c r="H8" i="1"/>
  <c r="G8" i="1"/>
  <c r="K7" i="1"/>
  <c r="G15" i="1" s="1"/>
  <c r="I15" i="1" s="1"/>
  <c r="J7" i="1"/>
  <c r="I7" i="1"/>
  <c r="H7" i="1"/>
  <c r="G7" i="1"/>
  <c r="S8" i="2" l="1"/>
  <c r="S18" i="2"/>
  <c r="S26" i="2"/>
  <c r="T8" i="2"/>
  <c r="T18" i="2"/>
  <c r="T26" i="2"/>
  <c r="S9" i="2"/>
  <c r="S19" i="2"/>
  <c r="S27" i="2"/>
  <c r="T9" i="2"/>
  <c r="T19" i="2"/>
  <c r="T27" i="2"/>
  <c r="S12" i="2"/>
  <c r="S20" i="2"/>
  <c r="S30" i="2"/>
  <c r="T12" i="2"/>
  <c r="T20" i="2"/>
  <c r="T30" i="2"/>
  <c r="S13" i="2"/>
  <c r="S21" i="2"/>
  <c r="S31" i="2"/>
  <c r="T13" i="2"/>
  <c r="T21" i="2"/>
  <c r="T31" i="2"/>
  <c r="S6" i="2"/>
  <c r="S14" i="2"/>
  <c r="S24" i="2"/>
  <c r="S32" i="2"/>
  <c r="T6" i="2"/>
  <c r="T14" i="2"/>
  <c r="T24" i="2"/>
  <c r="T32" i="2"/>
  <c r="S7" i="2"/>
  <c r="S15" i="2"/>
  <c r="S25" i="2"/>
  <c r="S33" i="2"/>
  <c r="T7" i="2"/>
  <c r="T15" i="2"/>
  <c r="T25" i="2"/>
  <c r="T33" i="2"/>
  <c r="G5" i="2"/>
  <c r="I12" i="2" s="1"/>
  <c r="G8" i="2"/>
  <c r="G11" i="2"/>
  <c r="D6" i="2"/>
  <c r="D9" i="2"/>
  <c r="D12" i="2"/>
  <c r="E6" i="2"/>
  <c r="M10" i="2" s="1"/>
  <c r="E9" i="2"/>
  <c r="E12" i="2"/>
  <c r="F6" i="2"/>
  <c r="F9" i="2"/>
  <c r="F12" i="2"/>
  <c r="G6" i="2"/>
  <c r="N12" i="2" s="1"/>
  <c r="G9" i="2"/>
  <c r="G12" i="2"/>
  <c r="D7" i="2"/>
  <c r="D10" i="2"/>
  <c r="D13" i="2"/>
  <c r="E7" i="2"/>
  <c r="E10" i="2"/>
  <c r="E13" i="2"/>
  <c r="F7" i="2"/>
  <c r="F10" i="2"/>
  <c r="F13" i="2"/>
  <c r="T10" i="2"/>
  <c r="T16" i="2"/>
  <c r="T22" i="2"/>
  <c r="T28" i="2"/>
  <c r="T34" i="2"/>
  <c r="G7" i="2"/>
  <c r="G10" i="2"/>
  <c r="G13" i="2"/>
  <c r="S10" i="2"/>
  <c r="S16" i="2"/>
  <c r="S22" i="2"/>
  <c r="S28" i="2"/>
  <c r="S34" i="2"/>
  <c r="D5" i="2"/>
  <c r="I9" i="2" s="1"/>
  <c r="D8" i="2"/>
  <c r="D11" i="2"/>
  <c r="E5" i="2"/>
  <c r="I10" i="2" s="1"/>
  <c r="E8" i="2"/>
  <c r="E11" i="2"/>
  <c r="S5" i="2"/>
  <c r="S11" i="2"/>
  <c r="S17" i="2"/>
  <c r="S23" i="2"/>
  <c r="S29" i="2"/>
  <c r="S35" i="2"/>
  <c r="F5" i="2"/>
  <c r="F8" i="2"/>
  <c r="T5" i="2"/>
  <c r="T11" i="2"/>
  <c r="T17" i="2"/>
  <c r="T23" i="2"/>
  <c r="T29" i="2"/>
  <c r="N11" i="2"/>
  <c r="M14" i="1"/>
  <c r="L8" i="1"/>
  <c r="N8" i="1" s="1"/>
  <c r="L9" i="1"/>
  <c r="N9" i="1" s="1"/>
  <c r="L7" i="1"/>
  <c r="L10" i="1"/>
  <c r="G14" i="1"/>
  <c r="I16" i="1"/>
  <c r="M9" i="1"/>
  <c r="I11" i="2"/>
  <c r="L10" i="2" l="1"/>
  <c r="K12" i="2"/>
  <c r="L12" i="2"/>
  <c r="K11" i="2"/>
  <c r="J10" i="2"/>
  <c r="N10" i="2"/>
  <c r="K10" i="2"/>
  <c r="J12" i="2"/>
  <c r="L11" i="2"/>
  <c r="J11" i="2"/>
  <c r="M12" i="2"/>
  <c r="M11" i="2"/>
  <c r="L14" i="1"/>
  <c r="I14" i="1"/>
  <c r="J14" i="1" s="1"/>
  <c r="K14" i="1" s="1"/>
  <c r="N10" i="1"/>
  <c r="M10" i="1"/>
  <c r="K16" i="2"/>
  <c r="M7" i="1"/>
  <c r="N7" i="1"/>
  <c r="J9" i="2"/>
  <c r="L9" i="2"/>
  <c r="K18" i="2"/>
  <c r="J18" i="2"/>
  <c r="K9" i="2"/>
  <c r="M9" i="2"/>
  <c r="N9" i="2"/>
  <c r="J17" i="2" s="1"/>
  <c r="M8" i="1"/>
  <c r="L18" i="2" l="1"/>
  <c r="J16" i="2"/>
  <c r="K17" i="2"/>
  <c r="L17" i="2" s="1"/>
  <c r="O11" i="2" l="1"/>
  <c r="P16" i="2"/>
  <c r="O9" i="2"/>
  <c r="O10" i="2"/>
  <c r="O12" i="2"/>
  <c r="Q16" i="2"/>
  <c r="O16" i="2"/>
  <c r="L16" i="2"/>
  <c r="M16" i="2" s="1"/>
  <c r="N16" i="2" s="1"/>
  <c r="Q10" i="2" l="1"/>
  <c r="P10" i="2"/>
  <c r="Q12" i="2"/>
  <c r="P12" i="2"/>
  <c r="Q9" i="2"/>
  <c r="P9" i="2"/>
  <c r="P11" i="2"/>
  <c r="Q11" i="2"/>
</calcChain>
</file>

<file path=xl/sharedStrings.xml><?xml version="1.0" encoding="utf-8"?>
<sst xmlns="http://schemas.openxmlformats.org/spreadsheetml/2006/main" count="95" uniqueCount="36">
  <si>
    <t>Single Factor ANOVA</t>
  </si>
  <si>
    <t>Method 1</t>
  </si>
  <si>
    <t>Method 2</t>
  </si>
  <si>
    <t>Method 3</t>
  </si>
  <si>
    <t>Method 4</t>
  </si>
  <si>
    <t>ANOVA: Single Factor</t>
  </si>
  <si>
    <t>DESCRIPTION</t>
  </si>
  <si>
    <t>Alpha</t>
  </si>
  <si>
    <t>Groups</t>
  </si>
  <si>
    <t>Count</t>
  </si>
  <si>
    <t>Sum</t>
  </si>
  <si>
    <t>Mean</t>
  </si>
  <si>
    <t>Variance</t>
  </si>
  <si>
    <t>SS</t>
  </si>
  <si>
    <t>Std Err</t>
  </si>
  <si>
    <t>Lower</t>
  </si>
  <si>
    <t>Upper</t>
  </si>
  <si>
    <t>ANOVA</t>
  </si>
  <si>
    <t>Sources</t>
  </si>
  <si>
    <t>df</t>
  </si>
  <si>
    <t>MS</t>
  </si>
  <si>
    <t>F</t>
  </si>
  <si>
    <t>P value</t>
  </si>
  <si>
    <t>Eta-sq</t>
  </si>
  <si>
    <t>RMSSE</t>
  </si>
  <si>
    <t>Omega Sq</t>
  </si>
  <si>
    <t>Between Groups</t>
  </si>
  <si>
    <t>Within Groups</t>
  </si>
  <si>
    <t>Total</t>
  </si>
  <si>
    <t>Single Factor ANOVA (standard format)</t>
  </si>
  <si>
    <t>Input in Excel Anova format</t>
  </si>
  <si>
    <t>Input in standard format</t>
  </si>
  <si>
    <t>Real Statistics Using Excel</t>
  </si>
  <si>
    <t>Updated</t>
  </si>
  <si>
    <t>Copyright © 2013 - 2024 Charles Zaiontz</t>
  </si>
  <si>
    <t>ANOVA Analysis Tool and Confidence Intervals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</si>
</sst>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s\AppData\Roaming\Microsoft\AddIns\XRealStatsX.xlam" TargetMode="External"/><Relationship Id="rId1" Type="http://schemas.openxmlformats.org/officeDocument/2006/relationships/externalLinkPath" Target="file:///C:\Users\Charles\AppData\Roaming\Microsoft\AddIns\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L4 2"/>
      <sheetName val="L8 2"/>
      <sheetName val="L8 42"/>
      <sheetName val="L9 3"/>
      <sheetName val="L12 2"/>
      <sheetName val="L16 2"/>
      <sheetName val="L16 4"/>
      <sheetName val="L16 42a"/>
      <sheetName val="L18 23"/>
      <sheetName val="L18 63"/>
      <sheetName val="L25 5"/>
      <sheetName val="L27 3"/>
      <sheetName val="L32 2"/>
      <sheetName val="L32 24"/>
      <sheetName val="L36 23a"/>
      <sheetName val="L36 23b"/>
      <sheetName val="L50 25"/>
      <sheetName val="L54 23"/>
      <sheetName val="L64 4"/>
      <sheetName val="T2"/>
      <sheetName val="T3"/>
      <sheetName val="T4"/>
      <sheetName val="XRealStatsX"/>
    </sheetNames>
    <definedNames>
      <definedName name="Anova1Std"/>
      <definedName name="StdAnova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7B17A-81D9-4A29-921B-7E3347F3841F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32</v>
      </c>
    </row>
    <row r="2" spans="1:2" x14ac:dyDescent="0.35">
      <c r="A2" t="s">
        <v>35</v>
      </c>
    </row>
    <row r="4" spans="1:2" x14ac:dyDescent="0.35">
      <c r="A4" t="s">
        <v>33</v>
      </c>
      <c r="B4" s="23">
        <v>45472</v>
      </c>
    </row>
    <row r="6" spans="1:2" x14ac:dyDescent="0.35">
      <c r="A6" s="24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803FB-9550-4D4B-BC9A-D88205591307}">
  <dimension ref="A1:S17"/>
  <sheetViews>
    <sheetView workbookViewId="0"/>
  </sheetViews>
  <sheetFormatPr defaultRowHeight="14.5" x14ac:dyDescent="0.35"/>
  <cols>
    <col min="5" max="5" width="3.90625" customWidth="1"/>
    <col min="6" max="6" width="16.26953125" customWidth="1"/>
    <col min="7" max="7" width="8" customWidth="1"/>
    <col min="8" max="8" width="7.453125" customWidth="1"/>
    <col min="9" max="9" width="8.26953125" customWidth="1"/>
    <col min="11" max="12" width="8.26953125" customWidth="1"/>
    <col min="15" max="15" width="8.54296875" customWidth="1"/>
    <col min="16" max="16" width="10.81640625" customWidth="1"/>
    <col min="17" max="17" width="9.1796875" customWidth="1"/>
    <col min="19" max="19" width="6.7265625" hidden="1" customWidth="1"/>
  </cols>
  <sheetData>
    <row r="1" spans="1:14" x14ac:dyDescent="0.35">
      <c r="A1" s="1" t="s">
        <v>0</v>
      </c>
    </row>
    <row r="2" spans="1:14" x14ac:dyDescent="0.35">
      <c r="A2" s="2"/>
      <c r="B2" s="2"/>
    </row>
    <row r="3" spans="1:14" x14ac:dyDescent="0.35">
      <c r="A3" s="3" t="s">
        <v>1</v>
      </c>
      <c r="B3" s="3" t="s">
        <v>2</v>
      </c>
      <c r="C3" s="3" t="s">
        <v>3</v>
      </c>
      <c r="D3" s="3" t="s">
        <v>4</v>
      </c>
      <c r="F3" t="s">
        <v>5</v>
      </c>
    </row>
    <row r="4" spans="1:14" x14ac:dyDescent="0.35">
      <c r="A4" s="3">
        <v>51</v>
      </c>
      <c r="B4" s="3">
        <v>82</v>
      </c>
      <c r="C4" s="3">
        <v>79</v>
      </c>
      <c r="D4" s="3">
        <v>85</v>
      </c>
    </row>
    <row r="5" spans="1:14" ht="15" thickBot="1" x14ac:dyDescent="0.4">
      <c r="A5" s="2">
        <v>87</v>
      </c>
      <c r="B5" s="2">
        <v>91</v>
      </c>
      <c r="C5" s="2">
        <v>84</v>
      </c>
      <c r="D5" s="2">
        <v>80</v>
      </c>
      <c r="F5" t="s">
        <v>6</v>
      </c>
      <c r="K5" t="s">
        <v>7</v>
      </c>
      <c r="L5">
        <v>0.05</v>
      </c>
    </row>
    <row r="6" spans="1:14" ht="15" thickTop="1" x14ac:dyDescent="0.35">
      <c r="A6" s="2">
        <v>50</v>
      </c>
      <c r="B6" s="2">
        <v>92</v>
      </c>
      <c r="C6" s="2">
        <v>74</v>
      </c>
      <c r="D6" s="2">
        <v>65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</row>
    <row r="7" spans="1:14" x14ac:dyDescent="0.35">
      <c r="A7" s="2">
        <v>48</v>
      </c>
      <c r="B7" s="2">
        <v>80</v>
      </c>
      <c r="C7" s="2">
        <v>98</v>
      </c>
      <c r="D7" s="2">
        <v>71</v>
      </c>
      <c r="F7" t="s">
        <v>1</v>
      </c>
      <c r="G7">
        <f>COUNT(A4:A11)</f>
        <v>7</v>
      </c>
      <c r="H7">
        <f>SUM(A4:A11)</f>
        <v>429</v>
      </c>
      <c r="I7">
        <f>AVERAGE(A4:A11)</f>
        <v>61.285714285714285</v>
      </c>
      <c r="J7">
        <f>VAR(A4:A11)</f>
        <v>242.23809523809541</v>
      </c>
      <c r="K7">
        <f>DEVSQ(A4:A11)</f>
        <v>1453.4285714285713</v>
      </c>
      <c r="L7">
        <f>SQRT(I15/G7)</f>
        <v>5.0308402619737986</v>
      </c>
      <c r="M7">
        <f>I7-L7*TINV(L5,H15)</f>
        <v>50.924504813435746</v>
      </c>
      <c r="N7">
        <f>I7+L7*TINV(L5,H15)</f>
        <v>71.646923757992823</v>
      </c>
    </row>
    <row r="8" spans="1:14" x14ac:dyDescent="0.35">
      <c r="A8" s="2">
        <v>79</v>
      </c>
      <c r="B8" s="2">
        <v>52</v>
      </c>
      <c r="C8" s="2">
        <v>63</v>
      </c>
      <c r="D8" s="2">
        <v>67</v>
      </c>
      <c r="F8" t="s">
        <v>2</v>
      </c>
      <c r="G8">
        <f>COUNT(B4:B11)</f>
        <v>8</v>
      </c>
      <c r="H8">
        <f>SUM(B4:B11)</f>
        <v>623</v>
      </c>
      <c r="I8">
        <f>AVERAGE(B4:B11)</f>
        <v>77.875</v>
      </c>
      <c r="J8">
        <f>VAR(B4:B11)</f>
        <v>157.55357142857142</v>
      </c>
      <c r="K8">
        <f>DEVSQ(B4:B11)</f>
        <v>1102.875</v>
      </c>
      <c r="L8">
        <f>SQRT(I15/G8)</f>
        <v>4.7059201569735034</v>
      </c>
      <c r="M8">
        <f>I8-L8*TINV(L5,H15)</f>
        <v>68.182976010534219</v>
      </c>
      <c r="N8">
        <f>I8+L8*TINV(L5,H15)</f>
        <v>87.567023989465781</v>
      </c>
    </row>
    <row r="9" spans="1:14" x14ac:dyDescent="0.35">
      <c r="A9" s="2">
        <v>61</v>
      </c>
      <c r="B9" s="2">
        <v>79</v>
      </c>
      <c r="C9" s="2">
        <v>83</v>
      </c>
      <c r="D9" s="2">
        <v>51</v>
      </c>
      <c r="F9" t="s">
        <v>3</v>
      </c>
      <c r="G9">
        <f>COUNT(C4:C11)</f>
        <v>8</v>
      </c>
      <c r="H9">
        <f>SUM(C4:C11)</f>
        <v>624</v>
      </c>
      <c r="I9">
        <f>AVERAGE(C4:C11)</f>
        <v>78</v>
      </c>
      <c r="J9">
        <f>VAR(C4:C11)</f>
        <v>164.57142857142858</v>
      </c>
      <c r="K9">
        <f>DEVSQ(C4:C11)</f>
        <v>1152</v>
      </c>
      <c r="L9">
        <f>SQRT(I15/G9)</f>
        <v>4.7059201569735034</v>
      </c>
      <c r="M9">
        <f>I9-L9*TINV(L5,H15)</f>
        <v>68.307976010534219</v>
      </c>
      <c r="N9">
        <f>I9+L9*TINV(L5,H15)</f>
        <v>87.692023989465781</v>
      </c>
    </row>
    <row r="10" spans="1:14" x14ac:dyDescent="0.35">
      <c r="A10" s="2">
        <v>53</v>
      </c>
      <c r="B10" s="2">
        <v>73</v>
      </c>
      <c r="C10" s="2">
        <v>85</v>
      </c>
      <c r="D10" s="2"/>
      <c r="F10" t="s">
        <v>4</v>
      </c>
      <c r="G10">
        <f>COUNT(D4:D11)</f>
        <v>6</v>
      </c>
      <c r="H10">
        <f>SUM(D4:D11)</f>
        <v>419</v>
      </c>
      <c r="I10">
        <f>AVERAGE(D4:D11)</f>
        <v>69.833333333333329</v>
      </c>
      <c r="J10">
        <f>VAR(D4:D11)</f>
        <v>144.16666666666643</v>
      </c>
      <c r="K10">
        <f>DEVSQ(D4:D11)</f>
        <v>720.83333333333348</v>
      </c>
      <c r="L10">
        <f>SQRT(I15/G10)</f>
        <v>5.4339285388270762</v>
      </c>
      <c r="M10">
        <f>I10-L10*TINV(L5,H15)</f>
        <v>58.641948014712568</v>
      </c>
      <c r="N10">
        <f>I10+L10*TINV(L5,H15)</f>
        <v>81.024718651954089</v>
      </c>
    </row>
    <row r="11" spans="1:14" x14ac:dyDescent="0.35">
      <c r="A11" s="5"/>
      <c r="B11" s="5">
        <v>74</v>
      </c>
      <c r="C11" s="5">
        <v>58</v>
      </c>
      <c r="D11" s="5"/>
      <c r="F11" s="6"/>
      <c r="G11" s="6"/>
      <c r="H11" s="6"/>
      <c r="I11" s="6"/>
      <c r="J11" s="6"/>
      <c r="K11" s="6"/>
      <c r="L11" s="6"/>
      <c r="M11" s="6"/>
      <c r="N11" s="6"/>
    </row>
    <row r="12" spans="1:14" ht="15" thickBot="1" x14ac:dyDescent="0.4">
      <c r="A12" s="2"/>
      <c r="B12" s="2"/>
      <c r="F12" t="s">
        <v>17</v>
      </c>
    </row>
    <row r="13" spans="1:14" ht="15" thickTop="1" x14ac:dyDescent="0.35">
      <c r="A13" s="2"/>
      <c r="B13" s="2"/>
      <c r="F13" s="4" t="s">
        <v>18</v>
      </c>
      <c r="G13" s="4" t="s">
        <v>13</v>
      </c>
      <c r="H13" s="4" t="s">
        <v>19</v>
      </c>
      <c r="I13" s="4" t="s">
        <v>20</v>
      </c>
      <c r="J13" s="4" t="s">
        <v>21</v>
      </c>
      <c r="K13" s="4" t="s">
        <v>22</v>
      </c>
      <c r="L13" s="4" t="s">
        <v>23</v>
      </c>
      <c r="M13" s="4" t="s">
        <v>24</v>
      </c>
      <c r="N13" s="4" t="s">
        <v>25</v>
      </c>
    </row>
    <row r="14" spans="1:14" x14ac:dyDescent="0.35">
      <c r="A14" s="2"/>
      <c r="B14" s="2"/>
      <c r="F14" t="s">
        <v>26</v>
      </c>
      <c r="G14">
        <f>G16-G15</f>
        <v>1394.1734400656824</v>
      </c>
      <c r="H14">
        <f>COUNTA(F7:F10)-1</f>
        <v>3</v>
      </c>
      <c r="I14">
        <f>G14/H14</f>
        <v>464.72448002189412</v>
      </c>
      <c r="J14">
        <f>I14/I15</f>
        <v>2.6231097052015611</v>
      </c>
      <c r="K14">
        <f>FDIST(J14,H14,H15)</f>
        <v>7.2760576413978123E-2</v>
      </c>
      <c r="L14">
        <f>G14/G16</f>
        <v>0.23941252612511418</v>
      </c>
      <c r="M14">
        <f>SQRT(DEVSQ(I7:I10)/(I15*H14))</f>
        <v>0.59750859005399493</v>
      </c>
      <c r="N14">
        <f>(G16-H16*I15)/(G16+I15)</f>
        <v>0.14376810060171005</v>
      </c>
    </row>
    <row r="15" spans="1:14" x14ac:dyDescent="0.35">
      <c r="A15" s="2"/>
      <c r="B15" s="2"/>
      <c r="F15" t="s">
        <v>27</v>
      </c>
      <c r="G15">
        <f>SUM(K7:K10)</f>
        <v>4429.1369047619046</v>
      </c>
      <c r="H15">
        <f>H16-H14</f>
        <v>25</v>
      </c>
      <c r="I15">
        <f>G15/H15</f>
        <v>177.16547619047617</v>
      </c>
    </row>
    <row r="16" spans="1:14" x14ac:dyDescent="0.35">
      <c r="A16" s="2"/>
      <c r="B16" s="2"/>
      <c r="F16" s="7" t="s">
        <v>28</v>
      </c>
      <c r="G16" s="7">
        <f>DEVSQ(A4:D11)</f>
        <v>5823.310344827587</v>
      </c>
      <c r="H16" s="7">
        <f>COUNT(A4:D11)-1</f>
        <v>28</v>
      </c>
      <c r="I16" s="7">
        <f>G16/H16</f>
        <v>207.97536945812811</v>
      </c>
      <c r="J16" s="7"/>
      <c r="K16" s="7"/>
      <c r="L16" s="7"/>
      <c r="M16" s="7"/>
      <c r="N16" s="7"/>
    </row>
    <row r="17" spans="1:2" x14ac:dyDescent="0.35">
      <c r="A17" s="2"/>
      <c r="B17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99015-C755-4047-BBFB-41095751EB93}">
  <dimension ref="A1:T35"/>
  <sheetViews>
    <sheetView zoomScaleNormal="100" workbookViewId="0"/>
  </sheetViews>
  <sheetFormatPr defaultRowHeight="14.5" x14ac:dyDescent="0.35"/>
  <cols>
    <col min="1" max="1" width="9.81640625" customWidth="1"/>
    <col min="2" max="2" width="5.7265625" customWidth="1"/>
    <col min="3" max="3" width="4.6328125" customWidth="1"/>
    <col min="8" max="8" width="4.6328125" customWidth="1"/>
    <col min="9" max="9" width="16" customWidth="1"/>
    <col min="11" max="11" width="7.1796875" customWidth="1"/>
    <col min="19" max="19" width="10.453125" customWidth="1"/>
  </cols>
  <sheetData>
    <row r="1" spans="1:20" x14ac:dyDescent="0.35">
      <c r="A1" s="1" t="s">
        <v>29</v>
      </c>
    </row>
    <row r="3" spans="1:20" x14ac:dyDescent="0.35">
      <c r="A3" s="8" t="s">
        <v>1</v>
      </c>
      <c r="B3" s="9">
        <v>48</v>
      </c>
      <c r="D3" t="s">
        <v>30</v>
      </c>
      <c r="S3" t="s">
        <v>31</v>
      </c>
    </row>
    <row r="4" spans="1:20" x14ac:dyDescent="0.35">
      <c r="A4" s="10" t="s">
        <v>1</v>
      </c>
      <c r="B4" s="11">
        <v>50</v>
      </c>
    </row>
    <row r="5" spans="1:20" x14ac:dyDescent="0.35">
      <c r="A5" s="10" t="s">
        <v>1</v>
      </c>
      <c r="B5" s="11">
        <v>51</v>
      </c>
      <c r="D5" t="e">
        <f t="array" aca="1" ref="D5:G13" ca="1">[1]!StdAnova1(A3:B31)</f>
        <v>#NAME?</v>
      </c>
      <c r="E5" t="e">
        <f ca="1"/>
        <v>#NAME?</v>
      </c>
      <c r="F5" t="e">
        <f ca="1"/>
        <v>#NAME?</v>
      </c>
      <c r="G5" t="e">
        <f ca="1"/>
        <v>#NAME?</v>
      </c>
      <c r="I5" t="s">
        <v>5</v>
      </c>
      <c r="S5" s="8" t="e">
        <f t="array" aca="1" ref="S5:T35" ca="1">[1]!Anova1Std(D5:G13)</f>
        <v>#NAME?</v>
      </c>
      <c r="T5" s="9" t="e">
        <f ca="1"/>
        <v>#NAME?</v>
      </c>
    </row>
    <row r="6" spans="1:20" x14ac:dyDescent="0.35">
      <c r="A6" s="10" t="s">
        <v>4</v>
      </c>
      <c r="B6" s="11">
        <v>51</v>
      </c>
      <c r="D6" s="12" t="e">
        <f ca="1"/>
        <v>#NAME?</v>
      </c>
      <c r="E6" s="13" t="e">
        <f ca="1"/>
        <v>#NAME?</v>
      </c>
      <c r="F6" s="13" t="e">
        <f ca="1"/>
        <v>#NAME?</v>
      </c>
      <c r="G6" s="14" t="e">
        <f ca="1"/>
        <v>#NAME?</v>
      </c>
      <c r="S6" s="10" t="e">
        <f ca="1"/>
        <v>#NAME?</v>
      </c>
      <c r="T6" s="11" t="e">
        <f ca="1"/>
        <v>#NAME?</v>
      </c>
    </row>
    <row r="7" spans="1:20" ht="15" thickBot="1" x14ac:dyDescent="0.4">
      <c r="A7" s="10" t="s">
        <v>2</v>
      </c>
      <c r="B7" s="11">
        <v>52</v>
      </c>
      <c r="D7" s="15" t="e">
        <f ca="1"/>
        <v>#NAME?</v>
      </c>
      <c r="E7" t="e">
        <f ca="1"/>
        <v>#NAME?</v>
      </c>
      <c r="F7" t="e">
        <f ca="1"/>
        <v>#NAME?</v>
      </c>
      <c r="G7" s="16" t="e">
        <f ca="1"/>
        <v>#NAME?</v>
      </c>
      <c r="I7" t="s">
        <v>6</v>
      </c>
      <c r="N7" t="s">
        <v>7</v>
      </c>
      <c r="O7">
        <v>0.05</v>
      </c>
      <c r="S7" s="10" t="e">
        <f ca="1"/>
        <v>#NAME?</v>
      </c>
      <c r="T7" s="11" t="e">
        <f ca="1"/>
        <v>#NAME?</v>
      </c>
    </row>
    <row r="8" spans="1:20" ht="15" thickTop="1" x14ac:dyDescent="0.35">
      <c r="A8" s="10" t="s">
        <v>1</v>
      </c>
      <c r="B8" s="11">
        <v>53</v>
      </c>
      <c r="D8" s="15" t="e">
        <f ca="1"/>
        <v>#NAME?</v>
      </c>
      <c r="E8" t="e">
        <f ca="1"/>
        <v>#NAME?</v>
      </c>
      <c r="F8" t="e">
        <f ca="1"/>
        <v>#NAME?</v>
      </c>
      <c r="G8" s="16" t="e">
        <f ca="1"/>
        <v>#NAME?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4" t="s">
        <v>16</v>
      </c>
      <c r="S8" s="10" t="e">
        <f ca="1"/>
        <v>#NAME?</v>
      </c>
      <c r="T8" s="11" t="e">
        <f ca="1"/>
        <v>#NAME?</v>
      </c>
    </row>
    <row r="9" spans="1:20" x14ac:dyDescent="0.35">
      <c r="A9" s="10" t="s">
        <v>3</v>
      </c>
      <c r="B9" s="11">
        <v>58</v>
      </c>
      <c r="D9" s="15" t="e">
        <f ca="1"/>
        <v>#NAME?</v>
      </c>
      <c r="E9" t="e">
        <f ca="1"/>
        <v>#NAME?</v>
      </c>
      <c r="F9" t="e">
        <f ca="1"/>
        <v>#NAME?</v>
      </c>
      <c r="G9" s="16" t="e">
        <f ca="1"/>
        <v>#NAME?</v>
      </c>
      <c r="I9" t="e">
        <f ca="1">D5</f>
        <v>#NAME?</v>
      </c>
      <c r="J9">
        <f ca="1">COUNT(D6:D13)</f>
        <v>0</v>
      </c>
      <c r="K9" t="e">
        <f ca="1">SUM(D6:D13)</f>
        <v>#NAME?</v>
      </c>
      <c r="L9" t="e">
        <f ca="1">AVERAGE(D6:D13)</f>
        <v>#NAME?</v>
      </c>
      <c r="M9" t="e">
        <f ca="1">VAR(D6:D13)</f>
        <v>#NAME?</v>
      </c>
      <c r="N9" t="e">
        <f ca="1">DEVSQ(D6:D13)</f>
        <v>#NAME?</v>
      </c>
      <c r="O9" t="e">
        <f ca="1">SQRT(L17/J9)</f>
        <v>#NAME?</v>
      </c>
      <c r="P9" t="e">
        <f ca="1">L9-O9*TINV(O7,K17)</f>
        <v>#NAME?</v>
      </c>
      <c r="Q9" t="e">
        <f ca="1">L9+O9*TINV(O7,K17)</f>
        <v>#NAME?</v>
      </c>
      <c r="S9" s="10" t="e">
        <f ca="1"/>
        <v>#NAME?</v>
      </c>
      <c r="T9" s="11" t="e">
        <f ca="1"/>
        <v>#NAME?</v>
      </c>
    </row>
    <row r="10" spans="1:20" x14ac:dyDescent="0.35">
      <c r="A10" s="10" t="s">
        <v>1</v>
      </c>
      <c r="B10" s="11">
        <v>61</v>
      </c>
      <c r="D10" s="15" t="e">
        <f ca="1"/>
        <v>#NAME?</v>
      </c>
      <c r="E10" t="e">
        <f ca="1"/>
        <v>#NAME?</v>
      </c>
      <c r="F10" t="e">
        <f ca="1"/>
        <v>#NAME?</v>
      </c>
      <c r="G10" s="16" t="e">
        <f ca="1"/>
        <v>#NAME?</v>
      </c>
      <c r="I10" t="e">
        <f ca="1">E5</f>
        <v>#NAME?</v>
      </c>
      <c r="J10">
        <f ca="1">COUNT(E6:E13)</f>
        <v>0</v>
      </c>
      <c r="K10" t="e">
        <f ca="1">SUM(E6:E13)</f>
        <v>#NAME?</v>
      </c>
      <c r="L10" t="e">
        <f ca="1">AVERAGE(E6:E13)</f>
        <v>#NAME?</v>
      </c>
      <c r="M10" t="e">
        <f ca="1">VAR(E6:E13)</f>
        <v>#NAME?</v>
      </c>
      <c r="N10" t="e">
        <f ca="1">DEVSQ(E6:E13)</f>
        <v>#NAME?</v>
      </c>
      <c r="O10" t="e">
        <f ca="1">SQRT(L17/J10)</f>
        <v>#NAME?</v>
      </c>
      <c r="P10" t="e">
        <f ca="1">L10-O10*TINV(O7,K17)</f>
        <v>#NAME?</v>
      </c>
      <c r="Q10" t="e">
        <f ca="1">L10+O10*TINV(O7,K17)</f>
        <v>#NAME?</v>
      </c>
      <c r="S10" s="10" t="e">
        <f ca="1"/>
        <v>#NAME?</v>
      </c>
      <c r="T10" s="11" t="e">
        <f ca="1"/>
        <v>#NAME?</v>
      </c>
    </row>
    <row r="11" spans="1:20" x14ac:dyDescent="0.35">
      <c r="A11" s="10" t="s">
        <v>3</v>
      </c>
      <c r="B11" s="11">
        <v>63</v>
      </c>
      <c r="D11" s="15" t="e">
        <f ca="1"/>
        <v>#NAME?</v>
      </c>
      <c r="E11" t="e">
        <f ca="1"/>
        <v>#NAME?</v>
      </c>
      <c r="F11" t="e">
        <f ca="1"/>
        <v>#NAME?</v>
      </c>
      <c r="G11" s="16" t="e">
        <f ca="1"/>
        <v>#NAME?</v>
      </c>
      <c r="I11" t="e">
        <f ca="1">F5</f>
        <v>#NAME?</v>
      </c>
      <c r="J11">
        <f ca="1">COUNT(F6:F13)</f>
        <v>0</v>
      </c>
      <c r="K11" t="e">
        <f ca="1">SUM(F6:F13)</f>
        <v>#NAME?</v>
      </c>
      <c r="L11" t="e">
        <f ca="1">AVERAGE(F6:F13)</f>
        <v>#NAME?</v>
      </c>
      <c r="M11" t="e">
        <f ca="1">VAR(F6:F13)</f>
        <v>#NAME?</v>
      </c>
      <c r="N11" t="e">
        <f ca="1">DEVSQ(F6:F13)</f>
        <v>#NAME?</v>
      </c>
      <c r="O11" t="e">
        <f ca="1">SQRT(L17/J11)</f>
        <v>#NAME?</v>
      </c>
      <c r="P11" t="e">
        <f ca="1">L11-O11*TINV(O7,K17)</f>
        <v>#NAME?</v>
      </c>
      <c r="Q11" t="e">
        <f ca="1">L11+O11*TINV(O7,K17)</f>
        <v>#NAME?</v>
      </c>
      <c r="S11" s="10" t="e">
        <f ca="1"/>
        <v>#NAME?</v>
      </c>
      <c r="T11" s="11" t="e">
        <f ca="1"/>
        <v>#NAME?</v>
      </c>
    </row>
    <row r="12" spans="1:20" x14ac:dyDescent="0.35">
      <c r="A12" s="10" t="s">
        <v>4</v>
      </c>
      <c r="B12" s="11">
        <v>65</v>
      </c>
      <c r="D12" s="15" t="e">
        <f ca="1"/>
        <v>#NAME?</v>
      </c>
      <c r="E12" t="e">
        <f ca="1"/>
        <v>#NAME?</v>
      </c>
      <c r="F12" t="e">
        <f ca="1"/>
        <v>#NAME?</v>
      </c>
      <c r="G12" s="16" t="e">
        <f ca="1"/>
        <v>#NAME?</v>
      </c>
      <c r="I12" t="e">
        <f ca="1">G5</f>
        <v>#NAME?</v>
      </c>
      <c r="J12">
        <f ca="1">COUNT(G6:G13)</f>
        <v>0</v>
      </c>
      <c r="K12" t="e">
        <f ca="1">SUM(G6:G13)</f>
        <v>#NAME?</v>
      </c>
      <c r="L12" t="e">
        <f ca="1">AVERAGE(G6:G13)</f>
        <v>#NAME?</v>
      </c>
      <c r="M12" t="e">
        <f ca="1">VAR(G6:G13)</f>
        <v>#NAME?</v>
      </c>
      <c r="N12" t="e">
        <f ca="1">DEVSQ(G6:G13)</f>
        <v>#NAME?</v>
      </c>
      <c r="O12" t="e">
        <f ca="1">SQRT(L17/J12)</f>
        <v>#NAME?</v>
      </c>
      <c r="P12" t="e">
        <f ca="1">L12-O12*TINV(O7,K17)</f>
        <v>#NAME?</v>
      </c>
      <c r="Q12" t="e">
        <f ca="1">L12+O12*TINV(O7,K17)</f>
        <v>#NAME?</v>
      </c>
      <c r="S12" s="10" t="e">
        <f ca="1"/>
        <v>#NAME?</v>
      </c>
      <c r="T12" s="11" t="e">
        <f ca="1"/>
        <v>#NAME?</v>
      </c>
    </row>
    <row r="13" spans="1:20" x14ac:dyDescent="0.35">
      <c r="A13" s="10" t="s">
        <v>4</v>
      </c>
      <c r="B13" s="11">
        <v>67</v>
      </c>
      <c r="D13" s="17" t="e">
        <f ca="1"/>
        <v>#NAME?</v>
      </c>
      <c r="E13" s="18" t="e">
        <f ca="1"/>
        <v>#NAME?</v>
      </c>
      <c r="F13" s="18" t="e">
        <f ca="1"/>
        <v>#NAME?</v>
      </c>
      <c r="G13" s="19" t="e">
        <f ca="1"/>
        <v>#NAME?</v>
      </c>
      <c r="I13" s="22"/>
      <c r="J13" s="22"/>
      <c r="K13" s="22"/>
      <c r="L13" s="22"/>
      <c r="M13" s="22"/>
      <c r="N13" s="22"/>
      <c r="O13" s="22"/>
      <c r="P13" s="22"/>
      <c r="Q13" s="22"/>
      <c r="S13" s="10" t="e">
        <f ca="1"/>
        <v>#NAME?</v>
      </c>
      <c r="T13" s="11" t="e">
        <f ca="1"/>
        <v>#NAME?</v>
      </c>
    </row>
    <row r="14" spans="1:20" ht="15" thickBot="1" x14ac:dyDescent="0.4">
      <c r="A14" s="10" t="s">
        <v>4</v>
      </c>
      <c r="B14" s="11">
        <v>71</v>
      </c>
      <c r="I14" t="s">
        <v>17</v>
      </c>
      <c r="S14" s="10" t="e">
        <f ca="1"/>
        <v>#NAME?</v>
      </c>
      <c r="T14" s="11" t="e">
        <f ca="1"/>
        <v>#NAME?</v>
      </c>
    </row>
    <row r="15" spans="1:20" ht="15" thickTop="1" x14ac:dyDescent="0.35">
      <c r="A15" s="10" t="s">
        <v>2</v>
      </c>
      <c r="B15" s="11">
        <v>73</v>
      </c>
      <c r="I15" s="4" t="s">
        <v>18</v>
      </c>
      <c r="J15" s="4" t="s">
        <v>13</v>
      </c>
      <c r="K15" s="4" t="s">
        <v>19</v>
      </c>
      <c r="L15" s="4" t="s">
        <v>20</v>
      </c>
      <c r="M15" s="4" t="s">
        <v>21</v>
      </c>
      <c r="N15" s="4" t="s">
        <v>22</v>
      </c>
      <c r="O15" s="4" t="s">
        <v>23</v>
      </c>
      <c r="P15" s="4" t="s">
        <v>24</v>
      </c>
      <c r="Q15" s="4" t="s">
        <v>25</v>
      </c>
      <c r="S15" s="10" t="e">
        <f ca="1"/>
        <v>#NAME?</v>
      </c>
      <c r="T15" s="11" t="e">
        <f ca="1"/>
        <v>#NAME?</v>
      </c>
    </row>
    <row r="16" spans="1:20" x14ac:dyDescent="0.35">
      <c r="A16" s="10" t="s">
        <v>2</v>
      </c>
      <c r="B16" s="11">
        <v>74</v>
      </c>
      <c r="I16" t="s">
        <v>26</v>
      </c>
      <c r="J16" t="e">
        <f ca="1">J18-J17</f>
        <v>#NAME?</v>
      </c>
      <c r="K16">
        <f ca="1">COUNTA(I9:I12)-1</f>
        <v>3</v>
      </c>
      <c r="L16" t="e">
        <f ca="1">J16/K16</f>
        <v>#NAME?</v>
      </c>
      <c r="M16" t="e">
        <f ca="1">L16/L17</f>
        <v>#NAME?</v>
      </c>
      <c r="N16" t="e">
        <f ca="1">FDIST(M16,K16,K17)</f>
        <v>#NAME?</v>
      </c>
      <c r="O16" t="e">
        <f ca="1">J16/J18</f>
        <v>#NAME?</v>
      </c>
      <c r="P16" t="e">
        <f ca="1">SQRT(DEVSQ(L9:L12)/(L17*K16))</f>
        <v>#NAME?</v>
      </c>
      <c r="Q16" t="e">
        <f ca="1">(J18-K18*L17)/(J18+L17)</f>
        <v>#NAME?</v>
      </c>
      <c r="S16" s="10" t="e">
        <f ca="1"/>
        <v>#NAME?</v>
      </c>
      <c r="T16" s="11" t="e">
        <f ca="1"/>
        <v>#NAME?</v>
      </c>
    </row>
    <row r="17" spans="1:20" x14ac:dyDescent="0.35">
      <c r="A17" s="10" t="s">
        <v>3</v>
      </c>
      <c r="B17" s="11">
        <v>74</v>
      </c>
      <c r="I17" t="s">
        <v>27</v>
      </c>
      <c r="J17" t="e">
        <f ca="1">SUM(N9:N12)</f>
        <v>#NAME?</v>
      </c>
      <c r="K17">
        <f ca="1">K18-K16</f>
        <v>-4</v>
      </c>
      <c r="L17" t="e">
        <f ca="1">J17/K17</f>
        <v>#NAME?</v>
      </c>
      <c r="S17" s="10" t="e">
        <f ca="1"/>
        <v>#NAME?</v>
      </c>
      <c r="T17" s="11" t="e">
        <f ca="1"/>
        <v>#NAME?</v>
      </c>
    </row>
    <row r="18" spans="1:20" x14ac:dyDescent="0.35">
      <c r="A18" s="10" t="s">
        <v>1</v>
      </c>
      <c r="B18" s="11">
        <v>79</v>
      </c>
      <c r="I18" s="7" t="s">
        <v>28</v>
      </c>
      <c r="J18" s="7" t="e">
        <f ca="1">DEVSQ(D6:G13)</f>
        <v>#NAME?</v>
      </c>
      <c r="K18" s="7">
        <f ca="1">COUNT(D6:G13)-1</f>
        <v>-1</v>
      </c>
      <c r="L18" s="7" t="e">
        <f ca="1">J18/K18</f>
        <v>#NAME?</v>
      </c>
      <c r="M18" s="7"/>
      <c r="N18" s="7"/>
      <c r="O18" s="7"/>
      <c r="P18" s="7"/>
      <c r="Q18" s="7"/>
      <c r="S18" s="10" t="e">
        <f ca="1"/>
        <v>#NAME?</v>
      </c>
      <c r="T18" s="11" t="e">
        <f ca="1"/>
        <v>#NAME?</v>
      </c>
    </row>
    <row r="19" spans="1:20" x14ac:dyDescent="0.35">
      <c r="A19" s="10" t="s">
        <v>2</v>
      </c>
      <c r="B19" s="11">
        <v>79</v>
      </c>
      <c r="S19" s="10" t="e">
        <f ca="1"/>
        <v>#NAME?</v>
      </c>
      <c r="T19" s="11" t="e">
        <f ca="1"/>
        <v>#NAME?</v>
      </c>
    </row>
    <row r="20" spans="1:20" x14ac:dyDescent="0.35">
      <c r="A20" s="10" t="s">
        <v>3</v>
      </c>
      <c r="B20" s="11">
        <v>79</v>
      </c>
      <c r="S20" s="10" t="e">
        <f ca="1"/>
        <v>#NAME?</v>
      </c>
      <c r="T20" s="11" t="e">
        <f ca="1"/>
        <v>#NAME?</v>
      </c>
    </row>
    <row r="21" spans="1:20" x14ac:dyDescent="0.35">
      <c r="A21" s="10" t="s">
        <v>2</v>
      </c>
      <c r="B21" s="11">
        <v>80</v>
      </c>
      <c r="S21" s="10" t="e">
        <f ca="1"/>
        <v>#NAME?</v>
      </c>
      <c r="T21" s="11" t="e">
        <f ca="1"/>
        <v>#NAME?</v>
      </c>
    </row>
    <row r="22" spans="1:20" x14ac:dyDescent="0.35">
      <c r="A22" s="10" t="s">
        <v>4</v>
      </c>
      <c r="B22" s="11">
        <v>80</v>
      </c>
      <c r="S22" s="10" t="e">
        <f ca="1"/>
        <v>#NAME?</v>
      </c>
      <c r="T22" s="11" t="e">
        <f ca="1"/>
        <v>#NAME?</v>
      </c>
    </row>
    <row r="23" spans="1:20" x14ac:dyDescent="0.35">
      <c r="A23" s="10" t="s">
        <v>2</v>
      </c>
      <c r="B23" s="11">
        <v>82</v>
      </c>
      <c r="S23" s="10" t="e">
        <f ca="1"/>
        <v>#NAME?</v>
      </c>
      <c r="T23" s="11" t="e">
        <f ca="1"/>
        <v>#NAME?</v>
      </c>
    </row>
    <row r="24" spans="1:20" x14ac:dyDescent="0.35">
      <c r="A24" s="10" t="s">
        <v>3</v>
      </c>
      <c r="B24" s="11">
        <v>83</v>
      </c>
      <c r="S24" s="10" t="e">
        <f ca="1"/>
        <v>#NAME?</v>
      </c>
      <c r="T24" s="11" t="e">
        <f ca="1"/>
        <v>#NAME?</v>
      </c>
    </row>
    <row r="25" spans="1:20" x14ac:dyDescent="0.35">
      <c r="A25" s="10" t="s">
        <v>3</v>
      </c>
      <c r="B25" s="11">
        <v>84</v>
      </c>
      <c r="S25" s="10" t="e">
        <f ca="1"/>
        <v>#NAME?</v>
      </c>
      <c r="T25" s="11" t="e">
        <f ca="1"/>
        <v>#NAME?</v>
      </c>
    </row>
    <row r="26" spans="1:20" x14ac:dyDescent="0.35">
      <c r="A26" s="10" t="s">
        <v>3</v>
      </c>
      <c r="B26" s="11">
        <v>85</v>
      </c>
      <c r="S26" s="10" t="e">
        <f ca="1"/>
        <v>#NAME?</v>
      </c>
      <c r="T26" s="11" t="e">
        <f ca="1"/>
        <v>#NAME?</v>
      </c>
    </row>
    <row r="27" spans="1:20" x14ac:dyDescent="0.35">
      <c r="A27" s="10" t="s">
        <v>4</v>
      </c>
      <c r="B27" s="11">
        <v>85</v>
      </c>
      <c r="S27" s="10" t="e">
        <f ca="1"/>
        <v>#NAME?</v>
      </c>
      <c r="T27" s="11" t="e">
        <f ca="1"/>
        <v>#NAME?</v>
      </c>
    </row>
    <row r="28" spans="1:20" x14ac:dyDescent="0.35">
      <c r="A28" s="10" t="s">
        <v>1</v>
      </c>
      <c r="B28" s="11">
        <v>87</v>
      </c>
      <c r="S28" s="10" t="e">
        <f ca="1"/>
        <v>#NAME?</v>
      </c>
      <c r="T28" s="11" t="e">
        <f ca="1"/>
        <v>#NAME?</v>
      </c>
    </row>
    <row r="29" spans="1:20" x14ac:dyDescent="0.35">
      <c r="A29" s="10" t="s">
        <v>2</v>
      </c>
      <c r="B29" s="11">
        <v>91</v>
      </c>
      <c r="S29" s="10" t="e">
        <f ca="1"/>
        <v>#NAME?</v>
      </c>
      <c r="T29" s="11" t="e">
        <f ca="1"/>
        <v>#NAME?</v>
      </c>
    </row>
    <row r="30" spans="1:20" x14ac:dyDescent="0.35">
      <c r="A30" s="10" t="s">
        <v>2</v>
      </c>
      <c r="B30" s="11">
        <v>92</v>
      </c>
      <c r="S30" s="10" t="e">
        <f ca="1"/>
        <v>#NAME?</v>
      </c>
      <c r="T30" s="11" t="e">
        <f ca="1"/>
        <v>#NAME?</v>
      </c>
    </row>
    <row r="31" spans="1:20" x14ac:dyDescent="0.35">
      <c r="A31" s="20" t="s">
        <v>3</v>
      </c>
      <c r="B31" s="21">
        <v>98</v>
      </c>
      <c r="S31" s="10" t="e">
        <f ca="1"/>
        <v>#NAME?</v>
      </c>
      <c r="T31" s="11" t="e">
        <f ca="1"/>
        <v>#NAME?</v>
      </c>
    </row>
    <row r="32" spans="1:20" x14ac:dyDescent="0.35">
      <c r="S32" s="10" t="e">
        <f ca="1"/>
        <v>#NAME?</v>
      </c>
      <c r="T32" s="11" t="e">
        <f ca="1"/>
        <v>#NAME?</v>
      </c>
    </row>
    <row r="33" spans="19:20" x14ac:dyDescent="0.35">
      <c r="S33" s="10" t="e">
        <f ca="1"/>
        <v>#NAME?</v>
      </c>
      <c r="T33" s="11" t="e">
        <f ca="1"/>
        <v>#NAME?</v>
      </c>
    </row>
    <row r="34" spans="19:20" x14ac:dyDescent="0.35">
      <c r="S34" s="10" t="e">
        <f ca="1"/>
        <v>#NAME?</v>
      </c>
      <c r="T34" s="11" t="e">
        <f ca="1"/>
        <v>#NAME?</v>
      </c>
    </row>
    <row r="35" spans="19:20" x14ac:dyDescent="0.35">
      <c r="S35" s="20" t="e">
        <f ca="1"/>
        <v>#NAME?</v>
      </c>
      <c r="T35" s="21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ANOVA 1</vt:lpstr>
      <vt:lpstr>ANOVA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2024-06-29T13:15:45Z</dcterms:created>
  <dcterms:modified xsi:type="dcterms:W3CDTF">2024-06-29T13:25:24Z</dcterms:modified>
</cp:coreProperties>
</file>