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5" documentId="8_{4C183F5C-7DF1-4392-A900-AAB48047F98C}" xr6:coauthVersionLast="47" xr6:coauthVersionMax="47" xr10:uidLastSave="{A78469B0-D311-4A10-BCF1-E7E7C5BE831D}"/>
  <bookViews>
    <workbookView xWindow="-110" yWindow="-110" windowWidth="19420" windowHeight="10300" xr2:uid="{847F77E4-1168-42E8-8C07-E329BA952E73}"/>
  </bookViews>
  <sheets>
    <sheet name="Title" sheetId="6" r:id="rId1"/>
    <sheet name="Basic Design" sheetId="1" r:id="rId2"/>
    <sheet name="Level 2" sheetId="2" r:id="rId3"/>
    <sheet name="Interact 2" sheetId="3" r:id="rId4"/>
    <sheet name="Replications" sheetId="4" r:id="rId5"/>
    <sheet name="SN Ratio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" i="5" l="1" a="1"/>
  <c r="AL5" i="5" s="1"/>
  <c r="AL2" i="5" a="1"/>
  <c r="AL2" i="5" s="1"/>
  <c r="AE2" i="5" a="1"/>
  <c r="AH17" i="5" s="1"/>
  <c r="AE2" i="4" a="1"/>
  <c r="AH18" i="4" s="1"/>
  <c r="AL1" i="1" a="1"/>
  <c r="AL1" i="1" s="1"/>
  <c r="AF1" i="1" a="1"/>
  <c r="AF16" i="1" s="1"/>
  <c r="AA1" i="1" a="1"/>
  <c r="AA1" i="1" s="1"/>
  <c r="U20" i="5"/>
  <c r="U19" i="5"/>
  <c r="U18" i="5"/>
  <c r="U16" i="5"/>
  <c r="AC15" i="5"/>
  <c r="AB15" i="5"/>
  <c r="AA15" i="5"/>
  <c r="Z15" i="5"/>
  <c r="Y15" i="5"/>
  <c r="X15" i="5"/>
  <c r="W15" i="5"/>
  <c r="V15" i="5"/>
  <c r="U14" i="5"/>
  <c r="AC13" i="5"/>
  <c r="AB13" i="5"/>
  <c r="AA13" i="5"/>
  <c r="Z13" i="5"/>
  <c r="Y13" i="5"/>
  <c r="X13" i="5"/>
  <c r="W13" i="5"/>
  <c r="V13" i="5"/>
  <c r="AA12" i="5"/>
  <c r="Z12" i="5"/>
  <c r="Y12" i="5"/>
  <c r="X12" i="5"/>
  <c r="W12" i="5"/>
  <c r="V12" i="5"/>
  <c r="U12" i="5"/>
  <c r="M10" i="5"/>
  <c r="M9" i="5"/>
  <c r="O8" i="5"/>
  <c r="U8" i="5" s="1"/>
  <c r="M8" i="5"/>
  <c r="U7" i="5"/>
  <c r="U17" i="5" s="1"/>
  <c r="O7" i="5"/>
  <c r="M7" i="5"/>
  <c r="A7" i="5"/>
  <c r="A8" i="5" s="1"/>
  <c r="A9" i="5" s="1"/>
  <c r="A10" i="5" s="1"/>
  <c r="U6" i="5"/>
  <c r="O6" i="5"/>
  <c r="M6" i="5"/>
  <c r="O5" i="5"/>
  <c r="U5" i="5" s="1"/>
  <c r="U15" i="5" s="1"/>
  <c r="M5" i="5"/>
  <c r="P7" i="5" s="1"/>
  <c r="A5" i="5"/>
  <c r="A6" i="5" s="1"/>
  <c r="P4" i="5"/>
  <c r="O4" i="5"/>
  <c r="U4" i="5" s="1"/>
  <c r="M4" i="5"/>
  <c r="W10" i="5" s="1"/>
  <c r="A4" i="5"/>
  <c r="O3" i="5"/>
  <c r="U3" i="5" s="1"/>
  <c r="M3" i="5"/>
  <c r="Q2" i="5"/>
  <c r="C1" i="5"/>
  <c r="D1" i="5" s="1"/>
  <c r="E1" i="5" s="1"/>
  <c r="F1" i="5" s="1"/>
  <c r="G1" i="5" s="1"/>
  <c r="H1" i="5" s="1"/>
  <c r="W20" i="4"/>
  <c r="U20" i="4"/>
  <c r="U19" i="4"/>
  <c r="U17" i="4"/>
  <c r="AC15" i="4"/>
  <c r="AB15" i="4"/>
  <c r="AA15" i="4"/>
  <c r="Z15" i="4"/>
  <c r="Y15" i="4"/>
  <c r="X15" i="4"/>
  <c r="W15" i="4"/>
  <c r="V15" i="4"/>
  <c r="U15" i="4"/>
  <c r="AC13" i="4"/>
  <c r="AB13" i="4"/>
  <c r="AA13" i="4"/>
  <c r="Z13" i="4"/>
  <c r="Y13" i="4"/>
  <c r="X13" i="4"/>
  <c r="W13" i="4"/>
  <c r="V13" i="4"/>
  <c r="AA12" i="4"/>
  <c r="Z12" i="4"/>
  <c r="Y12" i="4"/>
  <c r="X12" i="4"/>
  <c r="W12" i="4"/>
  <c r="V12" i="4"/>
  <c r="U12" i="4"/>
  <c r="W10" i="4"/>
  <c r="V10" i="4"/>
  <c r="M10" i="4"/>
  <c r="M9" i="4"/>
  <c r="O8" i="4"/>
  <c r="M8" i="4"/>
  <c r="Q6" i="4" s="1"/>
  <c r="A8" i="4"/>
  <c r="A9" i="4" s="1"/>
  <c r="A10" i="4" s="1"/>
  <c r="U7" i="4"/>
  <c r="O7" i="4"/>
  <c r="M7" i="4"/>
  <c r="A7" i="4"/>
  <c r="U6" i="4"/>
  <c r="U16" i="4" s="1"/>
  <c r="O6" i="4"/>
  <c r="M6" i="4"/>
  <c r="A6" i="4"/>
  <c r="P5" i="4"/>
  <c r="O5" i="4"/>
  <c r="U5" i="4" s="1"/>
  <c r="M5" i="4"/>
  <c r="A5" i="4"/>
  <c r="O4" i="4"/>
  <c r="Q4" i="4" s="1"/>
  <c r="M4" i="4"/>
  <c r="A4" i="4"/>
  <c r="O3" i="4"/>
  <c r="U3" i="4" s="1"/>
  <c r="M3" i="4"/>
  <c r="Q2" i="4"/>
  <c r="C1" i="4"/>
  <c r="D1" i="4" s="1"/>
  <c r="E1" i="4" s="1"/>
  <c r="F1" i="4" s="1"/>
  <c r="G1" i="4" s="1"/>
  <c r="H1" i="4" s="1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38" i="2"/>
  <c r="J35" i="2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I35" i="2"/>
  <c r="G35" i="2"/>
  <c r="H35" i="2" s="1"/>
  <c r="C35" i="2"/>
  <c r="D35" i="2" s="1"/>
  <c r="E35" i="2" s="1"/>
  <c r="F35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F5" i="2"/>
  <c r="F6" i="2" s="1"/>
  <c r="F7" i="2" s="1"/>
  <c r="F8" i="2" s="1"/>
  <c r="F9" i="2" s="1"/>
  <c r="F10" i="2" s="1"/>
  <c r="A5" i="2"/>
  <c r="A6" i="2" s="1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F4" i="2"/>
  <c r="A4" i="2"/>
  <c r="Q1" i="2"/>
  <c r="R1" i="2" s="1"/>
  <c r="S1" i="2" s="1"/>
  <c r="T1" i="2" s="1"/>
  <c r="U1" i="2" s="1"/>
  <c r="V1" i="2" s="1"/>
  <c r="W1" i="2" s="1"/>
  <c r="X1" i="2" s="1"/>
  <c r="Y1" i="2" s="1"/>
  <c r="Z1" i="2" s="1"/>
  <c r="H1" i="2"/>
  <c r="I1" i="2" s="1"/>
  <c r="J1" i="2" s="1"/>
  <c r="K1" i="2" s="1"/>
  <c r="L1" i="2" s="1"/>
  <c r="M1" i="2" s="1"/>
  <c r="C1" i="2"/>
  <c r="D1" i="2" s="1"/>
  <c r="Q19" i="1"/>
  <c r="Q18" i="1"/>
  <c r="Y17" i="1"/>
  <c r="X17" i="1"/>
  <c r="W17" i="1"/>
  <c r="V17" i="1"/>
  <c r="U17" i="1"/>
  <c r="T17" i="1"/>
  <c r="S17" i="1"/>
  <c r="R17" i="1"/>
  <c r="Q15" i="1"/>
  <c r="Y14" i="1"/>
  <c r="X14" i="1"/>
  <c r="W14" i="1"/>
  <c r="V14" i="1"/>
  <c r="U14" i="1"/>
  <c r="T14" i="1"/>
  <c r="S14" i="1"/>
  <c r="R14" i="1"/>
  <c r="Y12" i="1"/>
  <c r="X12" i="1"/>
  <c r="W12" i="1"/>
  <c r="V12" i="1"/>
  <c r="U12" i="1"/>
  <c r="T12" i="1"/>
  <c r="S12" i="1"/>
  <c r="R12" i="1"/>
  <c r="I12" i="1"/>
  <c r="W11" i="1"/>
  <c r="V11" i="1"/>
  <c r="U11" i="1"/>
  <c r="T11" i="1"/>
  <c r="S11" i="1"/>
  <c r="R11" i="1"/>
  <c r="Q11" i="1"/>
  <c r="A10" i="1"/>
  <c r="S9" i="1"/>
  <c r="R9" i="1"/>
  <c r="A8" i="1"/>
  <c r="A9" i="1" s="1"/>
  <c r="Q7" i="1"/>
  <c r="Q17" i="1" s="1"/>
  <c r="K7" i="1"/>
  <c r="M7" i="1" s="1"/>
  <c r="A7" i="1"/>
  <c r="Q6" i="1"/>
  <c r="M6" i="1"/>
  <c r="K6" i="1"/>
  <c r="L6" i="1" s="1"/>
  <c r="A6" i="1"/>
  <c r="Q5" i="1"/>
  <c r="S5" i="1" s="1"/>
  <c r="M5" i="1"/>
  <c r="L5" i="1"/>
  <c r="N5" i="1" s="1"/>
  <c r="K5" i="1"/>
  <c r="A5" i="1"/>
  <c r="Q4" i="1"/>
  <c r="Q14" i="1" s="1"/>
  <c r="K4" i="1"/>
  <c r="M4" i="1" s="1"/>
  <c r="A4" i="1"/>
  <c r="S3" i="1"/>
  <c r="R3" i="1"/>
  <c r="R13" i="1" s="1"/>
  <c r="Q3" i="1"/>
  <c r="Q13" i="1" s="1"/>
  <c r="M3" i="1"/>
  <c r="L3" i="1"/>
  <c r="K3" i="1"/>
  <c r="K2" i="1"/>
  <c r="M2" i="1" s="1"/>
  <c r="M1" i="1"/>
  <c r="C1" i="1"/>
  <c r="D1" i="1" s="1"/>
  <c r="E1" i="1" s="1"/>
  <c r="F1" i="1" s="1"/>
  <c r="G1" i="1" s="1"/>
  <c r="H1" i="1" s="1"/>
  <c r="AI4" i="1" l="1"/>
  <c r="AJ4" i="1"/>
  <c r="AH9" i="1"/>
  <c r="AI9" i="1"/>
  <c r="AG14" i="1"/>
  <c r="AH14" i="1"/>
  <c r="AG5" i="4"/>
  <c r="AG5" i="1"/>
  <c r="AF10" i="1"/>
  <c r="AJ14" i="1"/>
  <c r="AG2" i="4"/>
  <c r="AF7" i="4"/>
  <c r="AE12" i="4"/>
  <c r="AI16" i="4"/>
  <c r="AJ1" i="1"/>
  <c r="AI6" i="1"/>
  <c r="AH11" i="1"/>
  <c r="AG16" i="1"/>
  <c r="AH2" i="4"/>
  <c r="AG7" i="4"/>
  <c r="AF12" i="4"/>
  <c r="AE17" i="4"/>
  <c r="AF2" i="1"/>
  <c r="AJ6" i="1"/>
  <c r="AI11" i="1"/>
  <c r="AH16" i="1"/>
  <c r="AI2" i="4"/>
  <c r="AH7" i="4"/>
  <c r="AG12" i="4"/>
  <c r="AF17" i="4"/>
  <c r="AG2" i="1"/>
  <c r="AF7" i="1"/>
  <c r="AJ11" i="1"/>
  <c r="AI16" i="1"/>
  <c r="AE3" i="4"/>
  <c r="AI7" i="4"/>
  <c r="AH12" i="4"/>
  <c r="AG17" i="4"/>
  <c r="AH2" i="1"/>
  <c r="AG7" i="1"/>
  <c r="AF12" i="1"/>
  <c r="AJ16" i="1"/>
  <c r="AG4" i="4"/>
  <c r="AF9" i="4"/>
  <c r="AE14" i="4"/>
  <c r="AI18" i="4"/>
  <c r="AI2" i="1"/>
  <c r="AH7" i="1"/>
  <c r="AG12" i="1"/>
  <c r="AF17" i="1"/>
  <c r="AH4" i="4"/>
  <c r="AG9" i="4"/>
  <c r="AF14" i="4"/>
  <c r="AJ2" i="1"/>
  <c r="AJ19" i="1" s="1"/>
  <c r="AI7" i="1"/>
  <c r="AH12" i="1"/>
  <c r="AG17" i="1"/>
  <c r="AI4" i="4"/>
  <c r="AH9" i="4"/>
  <c r="AG14" i="4"/>
  <c r="AF10" i="4"/>
  <c r="AE15" i="4"/>
  <c r="AE2" i="4"/>
  <c r="AI6" i="4"/>
  <c r="AH11" i="4"/>
  <c r="AG16" i="4"/>
  <c r="AF5" i="1"/>
  <c r="AJ9" i="1"/>
  <c r="AI14" i="1"/>
  <c r="AF2" i="4"/>
  <c r="AE7" i="4"/>
  <c r="AI11" i="4"/>
  <c r="AH16" i="4"/>
  <c r="AG4" i="1"/>
  <c r="AF9" i="1"/>
  <c r="AJ13" i="1"/>
  <c r="AE5" i="4"/>
  <c r="AI9" i="4"/>
  <c r="AH14" i="4"/>
  <c r="AH4" i="1"/>
  <c r="AG9" i="1"/>
  <c r="AF14" i="1"/>
  <c r="AF5" i="4"/>
  <c r="AE10" i="4"/>
  <c r="AI14" i="4"/>
  <c r="AJ3" i="5"/>
  <c r="AJ20" i="5" s="1"/>
  <c r="AJ5" i="5"/>
  <c r="AJ7" i="5"/>
  <c r="AJ11" i="5"/>
  <c r="AJ17" i="5"/>
  <c r="AE2" i="5"/>
  <c r="AF2" i="5"/>
  <c r="AF4" i="5"/>
  <c r="AF6" i="5"/>
  <c r="AF8" i="5"/>
  <c r="AF10" i="5"/>
  <c r="AF18" i="5"/>
  <c r="AG2" i="5"/>
  <c r="AG6" i="5"/>
  <c r="AG14" i="5"/>
  <c r="AG3" i="1"/>
  <c r="AI5" i="1"/>
  <c r="AF8" i="1"/>
  <c r="AH10" i="1"/>
  <c r="AJ12" i="1"/>
  <c r="AG15" i="1"/>
  <c r="AI17" i="1"/>
  <c r="AG3" i="4"/>
  <c r="AI5" i="4"/>
  <c r="AF8" i="4"/>
  <c r="AH10" i="4"/>
  <c r="AE13" i="4"/>
  <c r="AG15" i="4"/>
  <c r="AI17" i="4"/>
  <c r="AJ2" i="5"/>
  <c r="AJ4" i="5"/>
  <c r="AJ6" i="5"/>
  <c r="AJ8" i="5"/>
  <c r="AJ10" i="5"/>
  <c r="AJ12" i="5"/>
  <c r="AJ14" i="5"/>
  <c r="AJ16" i="5"/>
  <c r="AJ18" i="5"/>
  <c r="AI3" i="5"/>
  <c r="AI9" i="5"/>
  <c r="AI17" i="5"/>
  <c r="AJ9" i="5"/>
  <c r="AE16" i="5"/>
  <c r="AF12" i="5"/>
  <c r="AG4" i="5"/>
  <c r="AG8" i="5"/>
  <c r="AG10" i="5"/>
  <c r="AG12" i="5"/>
  <c r="AH4" i="5"/>
  <c r="AH8" i="5"/>
  <c r="AH16" i="5"/>
  <c r="AF3" i="1"/>
  <c r="AG10" i="1"/>
  <c r="AF15" i="1"/>
  <c r="AF3" i="4"/>
  <c r="AE8" i="4"/>
  <c r="AI12" i="4"/>
  <c r="AH17" i="4"/>
  <c r="AI4" i="5"/>
  <c r="AI8" i="5"/>
  <c r="AI12" i="5"/>
  <c r="AI14" i="5"/>
  <c r="AI16" i="5"/>
  <c r="AF1" i="1"/>
  <c r="AH3" i="4"/>
  <c r="AG1" i="1"/>
  <c r="AI3" i="1"/>
  <c r="AF6" i="1"/>
  <c r="AH8" i="1"/>
  <c r="AJ10" i="1"/>
  <c r="AG13" i="1"/>
  <c r="AI15" i="1"/>
  <c r="AI3" i="4"/>
  <c r="AI20" i="4" s="1"/>
  <c r="AF20" i="4" s="1"/>
  <c r="AF6" i="4"/>
  <c r="AH8" i="4"/>
  <c r="AE11" i="4"/>
  <c r="AG13" i="4"/>
  <c r="AI15" i="4"/>
  <c r="AF18" i="4"/>
  <c r="AF3" i="5"/>
  <c r="AF5" i="5"/>
  <c r="AF7" i="5"/>
  <c r="AF9" i="5"/>
  <c r="AF11" i="5"/>
  <c r="AF13" i="5"/>
  <c r="AF15" i="5"/>
  <c r="AF17" i="5"/>
  <c r="AI13" i="5"/>
  <c r="AJ13" i="5"/>
  <c r="AE4" i="5"/>
  <c r="AE6" i="5"/>
  <c r="AE8" i="5"/>
  <c r="AE10" i="5"/>
  <c r="AE12" i="5"/>
  <c r="AE18" i="5"/>
  <c r="AF14" i="5"/>
  <c r="AG16" i="5"/>
  <c r="AH2" i="5"/>
  <c r="AH6" i="5"/>
  <c r="AH10" i="5"/>
  <c r="AH12" i="5"/>
  <c r="AH18" i="5"/>
  <c r="AH5" i="1"/>
  <c r="AJ7" i="1"/>
  <c r="AI12" i="1"/>
  <c r="AH17" i="1"/>
  <c r="AH5" i="4"/>
  <c r="AG10" i="4"/>
  <c r="AF15" i="4"/>
  <c r="AI2" i="5"/>
  <c r="AI6" i="5"/>
  <c r="AI10" i="5"/>
  <c r="AI18" i="5"/>
  <c r="AH3" i="1"/>
  <c r="AJ5" i="1"/>
  <c r="AG8" i="1"/>
  <c r="AI10" i="1"/>
  <c r="AF13" i="1"/>
  <c r="AH15" i="1"/>
  <c r="AJ17" i="1"/>
  <c r="AE6" i="4"/>
  <c r="AG8" i="4"/>
  <c r="AI10" i="4"/>
  <c r="AF13" i="4"/>
  <c r="AH15" i="4"/>
  <c r="AE18" i="4"/>
  <c r="AE3" i="5"/>
  <c r="AE5" i="5"/>
  <c r="AE7" i="5"/>
  <c r="AE9" i="5"/>
  <c r="AE11" i="5"/>
  <c r="AE13" i="5"/>
  <c r="AE15" i="5"/>
  <c r="AE17" i="5"/>
  <c r="AH1" i="1"/>
  <c r="AJ3" i="1"/>
  <c r="AG6" i="1"/>
  <c r="AI8" i="1"/>
  <c r="AF11" i="1"/>
  <c r="AH13" i="1"/>
  <c r="AJ15" i="1"/>
  <c r="AE4" i="4"/>
  <c r="AG6" i="4"/>
  <c r="AI8" i="4"/>
  <c r="AF11" i="4"/>
  <c r="AH13" i="4"/>
  <c r="AE16" i="4"/>
  <c r="AG18" i="4"/>
  <c r="AG3" i="5"/>
  <c r="AG5" i="5"/>
  <c r="AG7" i="5"/>
  <c r="AG9" i="5"/>
  <c r="AG11" i="5"/>
  <c r="AG13" i="5"/>
  <c r="AG15" i="5"/>
  <c r="AG17" i="5"/>
  <c r="AI5" i="5"/>
  <c r="AI7" i="5"/>
  <c r="AI11" i="5"/>
  <c r="AI15" i="5"/>
  <c r="AJ15" i="5"/>
  <c r="AE14" i="5"/>
  <c r="AF16" i="5"/>
  <c r="AG18" i="5"/>
  <c r="AH14" i="5"/>
  <c r="AI1" i="1"/>
  <c r="AF4" i="1"/>
  <c r="AH6" i="1"/>
  <c r="AJ8" i="1"/>
  <c r="AG11" i="1"/>
  <c r="AI13" i="1"/>
  <c r="AF4" i="4"/>
  <c r="AH6" i="4"/>
  <c r="AE9" i="4"/>
  <c r="AG11" i="4"/>
  <c r="AI13" i="4"/>
  <c r="AF16" i="4"/>
  <c r="AH3" i="5"/>
  <c r="AH5" i="5"/>
  <c r="AH7" i="5"/>
  <c r="AH9" i="5"/>
  <c r="AH11" i="5"/>
  <c r="AH13" i="5"/>
  <c r="AH15" i="5"/>
  <c r="S13" i="1"/>
  <c r="W3" i="1"/>
  <c r="T3" i="1"/>
  <c r="T13" i="1" s="1"/>
  <c r="U13" i="4"/>
  <c r="W5" i="1"/>
  <c r="T5" i="1"/>
  <c r="T15" i="1" s="1"/>
  <c r="S15" i="1"/>
  <c r="U4" i="4"/>
  <c r="W20" i="5"/>
  <c r="V4" i="5"/>
  <c r="V14" i="5" s="1"/>
  <c r="W4" i="5"/>
  <c r="R4" i="5"/>
  <c r="N6" i="1"/>
  <c r="R6" i="1"/>
  <c r="R16" i="1" s="1"/>
  <c r="Q16" i="1"/>
  <c r="S6" i="1"/>
  <c r="Q5" i="4"/>
  <c r="V20" i="4"/>
  <c r="AB20" i="4"/>
  <c r="N3" i="1"/>
  <c r="P4" i="4"/>
  <c r="Q7" i="5"/>
  <c r="Q6" i="5"/>
  <c r="Q4" i="5"/>
  <c r="P3" i="4"/>
  <c r="Q3" i="4"/>
  <c r="U13" i="5"/>
  <c r="L2" i="1"/>
  <c r="P3" i="5"/>
  <c r="Q3" i="5"/>
  <c r="Q2" i="1"/>
  <c r="L4" i="1"/>
  <c r="R5" i="1"/>
  <c r="R15" i="1" s="1"/>
  <c r="W7" i="5"/>
  <c r="R19" i="1"/>
  <c r="P6" i="4"/>
  <c r="S19" i="1"/>
  <c r="V7" i="5"/>
  <c r="V17" i="5" s="1"/>
  <c r="R7" i="5"/>
  <c r="P8" i="4"/>
  <c r="P8" i="5"/>
  <c r="V10" i="5"/>
  <c r="Q7" i="4"/>
  <c r="Q8" i="4"/>
  <c r="P6" i="5"/>
  <c r="Q8" i="5"/>
  <c r="L7" i="1"/>
  <c r="S7" i="1" s="1"/>
  <c r="P7" i="4"/>
  <c r="P5" i="5"/>
  <c r="U8" i="4"/>
  <c r="Q5" i="5"/>
  <c r="AG20" i="4" l="1"/>
  <c r="AH20" i="4"/>
  <c r="AE20" i="4"/>
  <c r="W7" i="1"/>
  <c r="R7" i="4"/>
  <c r="W7" i="4"/>
  <c r="V7" i="4"/>
  <c r="V17" i="4" s="1"/>
  <c r="U14" i="4"/>
  <c r="W4" i="4"/>
  <c r="U18" i="4"/>
  <c r="W8" i="4"/>
  <c r="R18" i="1"/>
  <c r="W15" i="1"/>
  <c r="W17" i="5"/>
  <c r="X7" i="5"/>
  <c r="X17" i="5" s="1"/>
  <c r="AA7" i="5"/>
  <c r="AG19" i="1"/>
  <c r="AF19" i="1"/>
  <c r="AH19" i="1"/>
  <c r="AI19" i="1"/>
  <c r="N4" i="1"/>
  <c r="R4" i="1"/>
  <c r="S4" i="1"/>
  <c r="Q12" i="1"/>
  <c r="S2" i="1"/>
  <c r="R6" i="5"/>
  <c r="V6" i="5"/>
  <c r="V16" i="5" s="1"/>
  <c r="AA4" i="5"/>
  <c r="X4" i="5"/>
  <c r="X14" i="5" s="1"/>
  <c r="W14" i="5"/>
  <c r="V3" i="5"/>
  <c r="V9" i="5" s="1"/>
  <c r="R3" i="5"/>
  <c r="S16" i="1"/>
  <c r="W6" i="1"/>
  <c r="T6" i="1"/>
  <c r="T16" i="1" s="1"/>
  <c r="AB20" i="5"/>
  <c r="W6" i="5"/>
  <c r="W3" i="5"/>
  <c r="V20" i="5"/>
  <c r="N7" i="1"/>
  <c r="R7" i="1"/>
  <c r="T7" i="1" s="1"/>
  <c r="V8" i="5"/>
  <c r="V18" i="5" s="1"/>
  <c r="R8" i="5"/>
  <c r="AG20" i="5"/>
  <c r="AF20" i="5"/>
  <c r="AI20" i="5"/>
  <c r="AH20" i="5"/>
  <c r="AE20" i="5"/>
  <c r="R8" i="4"/>
  <c r="V8" i="4"/>
  <c r="V18" i="4" s="1"/>
  <c r="V19" i="4"/>
  <c r="W8" i="5"/>
  <c r="V3" i="4"/>
  <c r="V9" i="4" s="1"/>
  <c r="R3" i="4"/>
  <c r="R2" i="1"/>
  <c r="N2" i="1"/>
  <c r="R5" i="4"/>
  <c r="W5" i="4"/>
  <c r="V5" i="4"/>
  <c r="W3" i="4"/>
  <c r="X19" i="1"/>
  <c r="R5" i="5"/>
  <c r="W5" i="5"/>
  <c r="V5" i="5"/>
  <c r="R6" i="4"/>
  <c r="W6" i="4"/>
  <c r="V6" i="4"/>
  <c r="V16" i="4" s="1"/>
  <c r="V4" i="4"/>
  <c r="V14" i="4" s="1"/>
  <c r="R4" i="4"/>
  <c r="W13" i="1"/>
  <c r="W16" i="1" l="1"/>
  <c r="AA8" i="4"/>
  <c r="W18" i="4"/>
  <c r="X8" i="4"/>
  <c r="X18" i="4" s="1"/>
  <c r="AA5" i="5"/>
  <c r="X5" i="5"/>
  <c r="AA8" i="5"/>
  <c r="W18" i="5"/>
  <c r="X8" i="5"/>
  <c r="X18" i="5" s="1"/>
  <c r="AA4" i="4"/>
  <c r="W14" i="4"/>
  <c r="X4" i="4"/>
  <c r="X14" i="4" s="1"/>
  <c r="S18" i="1"/>
  <c r="AA14" i="5"/>
  <c r="V19" i="5"/>
  <c r="AA3" i="4"/>
  <c r="X3" i="4"/>
  <c r="W9" i="4"/>
  <c r="AA9" i="4" s="1"/>
  <c r="AA3" i="5"/>
  <c r="X3" i="5"/>
  <c r="W9" i="5"/>
  <c r="AA9" i="5" s="1"/>
  <c r="W16" i="5"/>
  <c r="AA6" i="5"/>
  <c r="X6" i="5"/>
  <c r="X16" i="5" s="1"/>
  <c r="W16" i="4"/>
  <c r="AA6" i="4"/>
  <c r="X6" i="4"/>
  <c r="X16" i="4" s="1"/>
  <c r="R8" i="1"/>
  <c r="W4" i="1"/>
  <c r="T4" i="1"/>
  <c r="W17" i="4"/>
  <c r="X7" i="4"/>
  <c r="X17" i="4" s="1"/>
  <c r="AA7" i="4"/>
  <c r="AA5" i="4"/>
  <c r="X5" i="4"/>
  <c r="T2" i="1"/>
  <c r="W2" i="1"/>
  <c r="S8" i="1"/>
  <c r="W8" i="1" s="1"/>
  <c r="AA17" i="5"/>
  <c r="AA18" i="5" l="1"/>
  <c r="W19" i="5"/>
  <c r="AA16" i="4"/>
  <c r="AA18" i="4"/>
  <c r="X9" i="5"/>
  <c r="X9" i="4"/>
  <c r="Y6" i="4" s="1"/>
  <c r="Z6" i="4" s="1"/>
  <c r="W18" i="1"/>
  <c r="T18" i="1"/>
  <c r="AA17" i="4"/>
  <c r="AA16" i="5"/>
  <c r="V2" i="1"/>
  <c r="T8" i="1"/>
  <c r="U3" i="1" s="1"/>
  <c r="V3" i="1" s="1"/>
  <c r="U2" i="1"/>
  <c r="U5" i="1"/>
  <c r="U6" i="1"/>
  <c r="V6" i="1" s="1"/>
  <c r="U7" i="1"/>
  <c r="V7" i="1" s="1"/>
  <c r="U4" i="1"/>
  <c r="V4" i="1" s="1"/>
  <c r="V5" i="1"/>
  <c r="AA14" i="4"/>
  <c r="W19" i="4"/>
  <c r="Y6" i="5" l="1"/>
  <c r="Z6" i="5" s="1"/>
  <c r="Y5" i="5"/>
  <c r="Z5" i="5" s="1"/>
  <c r="Y7" i="5"/>
  <c r="Z7" i="5" s="1"/>
  <c r="Y4" i="5"/>
  <c r="Z4" i="5" s="1"/>
  <c r="AA19" i="5"/>
  <c r="X19" i="5"/>
  <c r="U13" i="1"/>
  <c r="V13" i="1" s="1"/>
  <c r="X13" i="1"/>
  <c r="X15" i="1"/>
  <c r="Y15" i="1" s="1"/>
  <c r="U15" i="1"/>
  <c r="V15" i="1" s="1"/>
  <c r="U16" i="1"/>
  <c r="V16" i="1" s="1"/>
  <c r="X16" i="1"/>
  <c r="Y16" i="1" s="1"/>
  <c r="Y8" i="5"/>
  <c r="Z8" i="5" s="1"/>
  <c r="X19" i="4"/>
  <c r="AA19" i="4"/>
  <c r="Y7" i="4"/>
  <c r="Z7" i="4" s="1"/>
  <c r="Y8" i="4"/>
  <c r="Z8" i="4" s="1"/>
  <c r="Y4" i="4"/>
  <c r="Z4" i="4" s="1"/>
  <c r="Y5" i="4"/>
  <c r="Z5" i="4" s="1"/>
  <c r="Y3" i="4"/>
  <c r="Z3" i="4" s="1"/>
  <c r="Y3" i="5"/>
  <c r="Z3" i="5" s="1"/>
  <c r="Y13" i="1" l="1"/>
  <c r="X18" i="1"/>
  <c r="Y18" i="1" s="1"/>
  <c r="AB17" i="5"/>
  <c r="AC17" i="5" s="1"/>
  <c r="Y14" i="5"/>
  <c r="Z14" i="5" s="1"/>
  <c r="Y17" i="5"/>
  <c r="Z17" i="5" s="1"/>
  <c r="AB14" i="5"/>
  <c r="Y16" i="5"/>
  <c r="Z16" i="5" s="1"/>
  <c r="AB18" i="5"/>
  <c r="AC18" i="5" s="1"/>
  <c r="AB16" i="5"/>
  <c r="AC16" i="5" s="1"/>
  <c r="Y18" i="5"/>
  <c r="Z18" i="5" s="1"/>
  <c r="Y16" i="4"/>
  <c r="Z16" i="4" s="1"/>
  <c r="Y17" i="4"/>
  <c r="Z17" i="4" s="1"/>
  <c r="AB18" i="4"/>
  <c r="AC18" i="4" s="1"/>
  <c r="AB14" i="4"/>
  <c r="AB16" i="4"/>
  <c r="AC16" i="4" s="1"/>
  <c r="Y14" i="4"/>
  <c r="Z14" i="4" s="1"/>
  <c r="AB17" i="4"/>
  <c r="AC17" i="4" s="1"/>
  <c r="Y18" i="4"/>
  <c r="Z18" i="4" s="1"/>
  <c r="AC14" i="5" l="1"/>
  <c r="AB19" i="5"/>
  <c r="AC19" i="5" s="1"/>
  <c r="AC14" i="4"/>
  <c r="AB19" i="4"/>
  <c r="AC1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<sst xmlns="http://schemas.openxmlformats.org/spreadsheetml/2006/main" count="101" uniqueCount="37">
  <si>
    <t>L8 2</t>
  </si>
  <si>
    <t>delta</t>
  </si>
  <si>
    <t>error</t>
  </si>
  <si>
    <t>fact</t>
  </si>
  <si>
    <t>df</t>
  </si>
  <si>
    <t>SS</t>
  </si>
  <si>
    <t>MS</t>
  </si>
  <si>
    <t>F</t>
  </si>
  <si>
    <t>p-value</t>
  </si>
  <si>
    <t>SS %</t>
  </si>
  <si>
    <t>Fact</t>
  </si>
  <si>
    <t>A</t>
  </si>
  <si>
    <t>B</t>
  </si>
  <si>
    <t>AB</t>
  </si>
  <si>
    <t>C</t>
  </si>
  <si>
    <t>D</t>
  </si>
  <si>
    <t>BC</t>
  </si>
  <si>
    <t>response</t>
  </si>
  <si>
    <t>x</t>
  </si>
  <si>
    <t>Err</t>
  </si>
  <si>
    <t>Tot</t>
  </si>
  <si>
    <t>pure SS</t>
  </si>
  <si>
    <t>Target</t>
  </si>
  <si>
    <t>min</t>
  </si>
  <si>
    <t>L4 2</t>
  </si>
  <si>
    <t>L12 2</t>
  </si>
  <si>
    <t>L16 2</t>
  </si>
  <si>
    <t>L32 2</t>
  </si>
  <si>
    <t>R1</t>
  </si>
  <si>
    <t>R2</t>
  </si>
  <si>
    <t>R3</t>
  </si>
  <si>
    <t>mean</t>
  </si>
  <si>
    <t>s/n ratio</t>
  </si>
  <si>
    <t>Real Statistics Using Excel</t>
  </si>
  <si>
    <t>Updated</t>
  </si>
  <si>
    <t>Copyright © 2013 - 2024 Charles Zaiontz</t>
  </si>
  <si>
    <t>2-level Taguchi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</si>
</sst>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theme="1"/>
      <name val="Calibri"/>
      <family val="2"/>
    </font>
    <font>
      <b/>
      <sz val="11"/>
      <color rgb="FF333333"/>
      <name val="Calibri"/>
      <family val="2"/>
    </font>
    <font>
      <sz val="12"/>
      <color theme="1"/>
      <name val="Aptos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DADFE3"/>
      </left>
      <right/>
      <top/>
      <bottom/>
      <diagonal/>
    </border>
    <border>
      <left style="medium">
        <color rgb="FFDADFE3"/>
      </left>
      <right/>
      <top style="medium">
        <color rgb="FFDADFE3"/>
      </top>
      <bottom/>
      <diagonal/>
    </border>
    <border>
      <left style="medium">
        <color rgb="FFDADFE3"/>
      </left>
      <right style="medium">
        <color rgb="FFDADFE3"/>
      </right>
      <top style="medium">
        <color rgb="FFDADFE3"/>
      </top>
      <bottom/>
      <diagonal/>
    </border>
    <border>
      <left style="medium">
        <color rgb="FFDADFE3"/>
      </left>
      <right/>
      <top/>
      <bottom style="medium">
        <color rgb="FFDADFE3"/>
      </bottom>
      <diagonal/>
    </border>
    <border>
      <left style="thin">
        <color indexed="64"/>
      </left>
      <right/>
      <top style="thin">
        <color indexed="64"/>
      </top>
      <bottom style="medium">
        <color rgb="FFDADFE3"/>
      </bottom>
      <diagonal/>
    </border>
    <border>
      <left style="medium">
        <color rgb="FFDADFE3"/>
      </left>
      <right/>
      <top style="thin">
        <color indexed="64"/>
      </top>
      <bottom style="medium">
        <color rgb="FFDADFE3"/>
      </bottom>
      <diagonal/>
    </border>
    <border>
      <left style="medium">
        <color rgb="FFDADFE3"/>
      </left>
      <right style="medium">
        <color rgb="FFDADFE3"/>
      </right>
      <top style="thin">
        <color indexed="64"/>
      </top>
      <bottom style="medium">
        <color rgb="FFDADFE3"/>
      </bottom>
      <diagonal/>
    </border>
    <border>
      <left style="medium">
        <color rgb="FFDADFE3"/>
      </left>
      <right style="thin">
        <color indexed="64"/>
      </right>
      <top style="thin">
        <color indexed="64"/>
      </top>
      <bottom style="medium">
        <color rgb="FFDADFE3"/>
      </bottom>
      <diagonal/>
    </border>
    <border>
      <left style="thin">
        <color indexed="64"/>
      </left>
      <right/>
      <top/>
      <bottom style="medium">
        <color rgb="FFDADFE3"/>
      </bottom>
      <diagonal/>
    </border>
    <border>
      <left style="medium">
        <color rgb="FFDADFE3"/>
      </left>
      <right style="medium">
        <color rgb="FFDADFE3"/>
      </right>
      <top/>
      <bottom style="medium">
        <color rgb="FFDADFE3"/>
      </bottom>
      <diagonal/>
    </border>
    <border>
      <left style="medium">
        <color rgb="FFDADFE3"/>
      </left>
      <right style="thin">
        <color indexed="64"/>
      </right>
      <top/>
      <bottom style="medium">
        <color rgb="FFDADFE3"/>
      </bottom>
      <diagonal/>
    </border>
    <border>
      <left/>
      <right/>
      <top/>
      <bottom style="medium">
        <color rgb="FFDADFE3"/>
      </bottom>
      <diagonal/>
    </border>
    <border>
      <left/>
      <right style="medium">
        <color rgb="FFDADFE3"/>
      </right>
      <top/>
      <bottom style="medium">
        <color rgb="FFDADFE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DADFE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2" borderId="0" xfId="0" applyFill="1"/>
    <xf numFmtId="0" fontId="0" fillId="0" borderId="1" xfId="0" applyBorder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6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11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5" xfId="0" applyNumberFormat="1" applyBorder="1"/>
    <xf numFmtId="0" fontId="0" fillId="0" borderId="2" xfId="0" applyBorder="1"/>
    <xf numFmtId="0" fontId="0" fillId="0" borderId="3" xfId="0" applyBorder="1"/>
    <xf numFmtId="10" fontId="0" fillId="0" borderId="18" xfId="0" applyNumberFormat="1" applyBorder="1"/>
    <xf numFmtId="0" fontId="0" fillId="0" borderId="19" xfId="0" applyBorder="1"/>
    <xf numFmtId="10" fontId="0" fillId="0" borderId="8" xfId="0" applyNumberFormat="1" applyBorder="1"/>
    <xf numFmtId="10" fontId="0" fillId="0" borderId="17" xfId="0" applyNumberFormat="1" applyBorder="1"/>
    <xf numFmtId="10" fontId="0" fillId="0" borderId="3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4" xfId="0" applyBorder="1"/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9" xfId="0" applyFont="1" applyBorder="1" applyAlignment="1">
      <alignment horizontal="center" vertical="top"/>
    </xf>
    <xf numFmtId="0" fontId="4" fillId="0" borderId="40" xfId="0" applyFont="1" applyBorder="1" applyAlignment="1">
      <alignment horizontal="center"/>
    </xf>
    <xf numFmtId="0" fontId="5" fillId="0" borderId="24" xfId="0" applyFont="1" applyBorder="1" applyAlignment="1">
      <alignment horizontal="center" vertical="top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7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10" fontId="0" fillId="0" borderId="44" xfId="0" applyNumberFormat="1" applyBorder="1"/>
    <xf numFmtId="10" fontId="0" fillId="0" borderId="41" xfId="0" applyNumberFormat="1" applyBorder="1"/>
    <xf numFmtId="0" fontId="0" fillId="0" borderId="38" xfId="0" applyBorder="1"/>
    <xf numFmtId="10" fontId="0" fillId="0" borderId="40" xfId="0" applyNumberFormat="1" applyBorder="1"/>
    <xf numFmtId="0" fontId="0" fillId="0" borderId="40" xfId="0" applyBorder="1"/>
    <xf numFmtId="0" fontId="0" fillId="0" borderId="18" xfId="0" applyBorder="1"/>
    <xf numFmtId="0" fontId="6" fillId="0" borderId="0" xfId="0" applyFont="1"/>
    <xf numFmtId="15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42E3-D7B2-4055-BAFD-FC1D76186994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33</v>
      </c>
    </row>
    <row r="2" spans="1:2" x14ac:dyDescent="0.35">
      <c r="A2" t="s">
        <v>36</v>
      </c>
    </row>
    <row r="4" spans="1:2" x14ac:dyDescent="0.35">
      <c r="A4" t="s">
        <v>34</v>
      </c>
      <c r="B4" s="78">
        <v>45464</v>
      </c>
    </row>
    <row r="6" spans="1:2" x14ac:dyDescent="0.35">
      <c r="A6" s="79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33A3-136A-490E-93FE-C1FF91CC30A8}">
  <dimension ref="A1:AP21"/>
  <sheetViews>
    <sheetView workbookViewId="0"/>
  </sheetViews>
  <sheetFormatPr defaultRowHeight="14.5" x14ac:dyDescent="0.35"/>
  <cols>
    <col min="1" max="8" width="4.81640625" customWidth="1"/>
    <col min="11" max="11" width="4.7265625" customWidth="1"/>
    <col min="15" max="17" width="5.90625" customWidth="1"/>
    <col min="27" max="29" width="4.7265625" customWidth="1"/>
    <col min="31" max="31" width="2" customWidth="1"/>
    <col min="32" max="35" width="6.90625" customWidth="1"/>
  </cols>
  <sheetData>
    <row r="1" spans="1:42" x14ac:dyDescent="0.35">
      <c r="A1" s="1" t="s">
        <v>0</v>
      </c>
      <c r="B1">
        <v>1</v>
      </c>
      <c r="C1">
        <f>B1+1</f>
        <v>2</v>
      </c>
      <c r="D1">
        <f t="shared" ref="D1:H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L1">
        <v>1</v>
      </c>
      <c r="M1">
        <f>L1+1</f>
        <v>2</v>
      </c>
      <c r="N1" s="1" t="s">
        <v>1</v>
      </c>
      <c r="P1" s="2" t="s">
        <v>2</v>
      </c>
      <c r="Q1" s="2" t="s">
        <v>3</v>
      </c>
      <c r="R1" s="3" t="s">
        <v>4</v>
      </c>
      <c r="S1" s="3" t="s">
        <v>5</v>
      </c>
      <c r="T1" s="3" t="s">
        <v>6</v>
      </c>
      <c r="U1" s="3" t="s">
        <v>7</v>
      </c>
      <c r="V1" s="3" t="s">
        <v>8</v>
      </c>
      <c r="W1" s="3" t="s">
        <v>9</v>
      </c>
      <c r="AA1" s="4" t="e" cm="1">
        <f t="array" aca="1" ref="AA1" ca="1">TOptimize(K2:M7,P2:Q7,"min",FALSE,FALSE)</f>
        <v>#NAME?</v>
      </c>
      <c r="AB1" s="4"/>
      <c r="AC1" s="4"/>
      <c r="AD1" s="4"/>
      <c r="AF1" s="4" t="e">
        <f t="array" aca="1" ref="AF1:AJ17" ca="1">TOptimize(K2:M7,,"min",FALSE,FALSE)</f>
        <v>#NAME?</v>
      </c>
      <c r="AG1" s="4" t="e">
        <f ca="1"/>
        <v>#NAME?</v>
      </c>
      <c r="AH1" s="4" t="e">
        <f ca="1"/>
        <v>#NAME?</v>
      </c>
      <c r="AI1" s="4" t="e">
        <f ca="1"/>
        <v>#NAME?</v>
      </c>
      <c r="AJ1" s="4" t="e">
        <f ca="1"/>
        <v>#NAME?</v>
      </c>
      <c r="AL1" s="8" t="e" cm="1">
        <f t="array" aca="1" ref="AL1" ca="1">TOptimize(K2:M7,,"min",FALSE)</f>
        <v>#NAME?</v>
      </c>
      <c r="AM1" s="8"/>
      <c r="AN1" s="8"/>
      <c r="AO1" s="8"/>
      <c r="AP1" s="8"/>
    </row>
    <row r="2" spans="1:42" x14ac:dyDescent="0.35">
      <c r="A2" s="1" t="s">
        <v>10</v>
      </c>
      <c r="B2" s="9" t="s">
        <v>11</v>
      </c>
      <c r="C2" s="10" t="s">
        <v>12</v>
      </c>
      <c r="D2" s="10" t="s">
        <v>13</v>
      </c>
      <c r="E2" s="10" t="s">
        <v>14</v>
      </c>
      <c r="F2" s="10" t="s">
        <v>15</v>
      </c>
      <c r="G2" s="10" t="s">
        <v>16</v>
      </c>
      <c r="H2" s="10"/>
      <c r="I2" s="11" t="s">
        <v>17</v>
      </c>
      <c r="K2" t="str">
        <f>B2</f>
        <v>A</v>
      </c>
      <c r="L2" s="12">
        <f>IFERROR(AVERAGEIF(INDEX($B$3:$H$10,,MATCH($K2,$B$2:$H$2,0)),L$1,$I$3:$I$10),"")</f>
        <v>31.5</v>
      </c>
      <c r="M2" s="13">
        <f>IFERROR(AVERAGEIF(INDEX($B$3:$H$10,,MATCH($K2,$B$2:$H$2,0)),M$1,$I$3:$I$10),"")</f>
        <v>32.75</v>
      </c>
      <c r="N2" s="14">
        <f>MAX(L2:M2)-MIN(L2:M2)</f>
        <v>1.25</v>
      </c>
      <c r="P2" t="s">
        <v>18</v>
      </c>
      <c r="Q2" t="str">
        <f>K2</f>
        <v>A</v>
      </c>
      <c r="R2" s="12">
        <f>COUNT(L2:M2)*1-1</f>
        <v>1</v>
      </c>
      <c r="S2" s="15">
        <f>DEVSQ(L2:M2)*COUNTIF(INDEX($B$3:$H$10,,MATCH(Q2,$B$2:$H$2,0)),1)*1</f>
        <v>3.125</v>
      </c>
      <c r="T2" s="15">
        <f>S2/R2</f>
        <v>3.125</v>
      </c>
      <c r="U2" s="15">
        <f>IF(R$8=0,"",T2/T$8)</f>
        <v>2.7777777777777777</v>
      </c>
      <c r="V2" s="15">
        <f>IF(R$8=0,"",_xlfn.F.DIST.RT(U2,R2,R$8))</f>
        <v>0.34404173924526144</v>
      </c>
      <c r="W2" s="16">
        <f>S2/S$9</f>
        <v>1.0117361392148928E-2</v>
      </c>
      <c r="AF2" t="e">
        <f ca="1"/>
        <v>#NAME?</v>
      </c>
      <c r="AG2" t="e">
        <f ca="1"/>
        <v>#NAME?</v>
      </c>
      <c r="AH2" t="e">
        <f ca="1"/>
        <v>#NAME?</v>
      </c>
      <c r="AI2" t="e">
        <f ca="1"/>
        <v>#NAME?</v>
      </c>
      <c r="AJ2" t="e">
        <f ca="1"/>
        <v>#NAME?</v>
      </c>
      <c r="AL2" s="8"/>
      <c r="AM2" s="8"/>
      <c r="AN2" s="8"/>
      <c r="AO2" s="8"/>
      <c r="AP2" s="8"/>
    </row>
    <row r="3" spans="1:42" x14ac:dyDescent="0.35">
      <c r="A3">
        <v>1</v>
      </c>
      <c r="B3" s="12">
        <v>1</v>
      </c>
      <c r="C3" s="15">
        <v>1</v>
      </c>
      <c r="D3" s="15">
        <v>1</v>
      </c>
      <c r="E3" s="15">
        <v>1</v>
      </c>
      <c r="F3" s="15">
        <v>1</v>
      </c>
      <c r="G3" s="15">
        <v>1</v>
      </c>
      <c r="H3" s="15">
        <v>1</v>
      </c>
      <c r="I3" s="17">
        <v>32</v>
      </c>
      <c r="K3" t="str">
        <f>C2</f>
        <v>B</v>
      </c>
      <c r="L3" s="18">
        <f t="shared" ref="L3:M7" si="1">IFERROR(AVERAGEIF(INDEX($B$3:$H$10,,MATCH($K3,$B$2:$H$2,0)),L$1,$I$3:$I$10),"")</f>
        <v>34.25</v>
      </c>
      <c r="M3" s="19">
        <f t="shared" si="1"/>
        <v>30</v>
      </c>
      <c r="N3" s="20">
        <f t="shared" ref="N3:N7" si="2">MAX(L3:M3)-MIN(L3:M3)</f>
        <v>4.25</v>
      </c>
      <c r="Q3" t="str">
        <f t="shared" ref="Q3:Q7" si="3">K3</f>
        <v>B</v>
      </c>
      <c r="R3" s="18">
        <f t="shared" ref="R3:R7" si="4">COUNT(L3:M3)*1-1</f>
        <v>1</v>
      </c>
      <c r="S3">
        <f t="shared" ref="S3:S7" si="5">DEVSQ(L3:M3)*COUNTIF(INDEX($B$3:$H$10,,MATCH(Q3,$B$2:$H$2,0)),1)*1</f>
        <v>36.125</v>
      </c>
      <c r="T3">
        <f t="shared" ref="T3:T7" si="6">S3/R3</f>
        <v>36.125</v>
      </c>
      <c r="U3">
        <f t="shared" ref="U3:U7" si="7">IF(R$8=0,"",T3/T$8)</f>
        <v>32.111111111111114</v>
      </c>
      <c r="V3">
        <f t="shared" ref="V3:V7" si="8">IF(R$8=0,"",_xlfn.F.DIST.RT(U3,R3,R$8))</f>
        <v>0.11119977557157042</v>
      </c>
      <c r="W3" s="21">
        <f t="shared" ref="W3:W8" si="9">S3/S$9</f>
        <v>0.1169566976932416</v>
      </c>
      <c r="AF3" t="e">
        <f ca="1"/>
        <v>#NAME?</v>
      </c>
      <c r="AG3" t="e">
        <f ca="1"/>
        <v>#NAME?</v>
      </c>
      <c r="AH3" t="e">
        <f ca="1"/>
        <v>#NAME?</v>
      </c>
      <c r="AI3" t="e">
        <f ca="1"/>
        <v>#NAME?</v>
      </c>
      <c r="AJ3" t="e">
        <f ca="1"/>
        <v>#NAME?</v>
      </c>
    </row>
    <row r="4" spans="1:42" x14ac:dyDescent="0.35">
      <c r="A4">
        <f>A3+1</f>
        <v>2</v>
      </c>
      <c r="B4" s="18">
        <v>1</v>
      </c>
      <c r="C4">
        <v>1</v>
      </c>
      <c r="D4">
        <v>1</v>
      </c>
      <c r="E4">
        <v>2</v>
      </c>
      <c r="F4">
        <v>2</v>
      </c>
      <c r="G4">
        <v>2</v>
      </c>
      <c r="H4">
        <v>2</v>
      </c>
      <c r="I4" s="22">
        <v>37</v>
      </c>
      <c r="K4" t="str">
        <f>D2</f>
        <v>AB</v>
      </c>
      <c r="L4" s="18">
        <f t="shared" si="1"/>
        <v>33</v>
      </c>
      <c r="M4" s="19">
        <f t="shared" si="1"/>
        <v>31.25</v>
      </c>
      <c r="N4" s="20">
        <f t="shared" si="2"/>
        <v>1.75</v>
      </c>
      <c r="P4" t="s">
        <v>18</v>
      </c>
      <c r="Q4" t="str">
        <f t="shared" si="3"/>
        <v>AB</v>
      </c>
      <c r="R4" s="18">
        <f t="shared" si="4"/>
        <v>1</v>
      </c>
      <c r="S4">
        <f t="shared" si="5"/>
        <v>6.125</v>
      </c>
      <c r="T4">
        <f t="shared" si="6"/>
        <v>6.125</v>
      </c>
      <c r="U4">
        <f t="shared" si="7"/>
        <v>5.4444444444444446</v>
      </c>
      <c r="V4">
        <f t="shared" si="8"/>
        <v>0.25776211681831324</v>
      </c>
      <c r="W4" s="21">
        <f t="shared" si="9"/>
        <v>1.9830028328611898E-2</v>
      </c>
      <c r="AF4" t="e">
        <f ca="1"/>
        <v>#NAME?</v>
      </c>
      <c r="AG4" t="e">
        <f ca="1"/>
        <v>#NAME?</v>
      </c>
      <c r="AH4" t="e">
        <f ca="1"/>
        <v>#NAME?</v>
      </c>
      <c r="AI4" t="e">
        <f ca="1"/>
        <v>#NAME?</v>
      </c>
      <c r="AJ4" t="e">
        <f ca="1"/>
        <v>#NAME?</v>
      </c>
    </row>
    <row r="5" spans="1:42" x14ac:dyDescent="0.35">
      <c r="A5">
        <f t="shared" ref="A5:A10" si="10">A4+1</f>
        <v>3</v>
      </c>
      <c r="B5" s="18">
        <v>1</v>
      </c>
      <c r="C5">
        <v>2</v>
      </c>
      <c r="D5">
        <v>2</v>
      </c>
      <c r="E5">
        <v>1</v>
      </c>
      <c r="F5">
        <v>1</v>
      </c>
      <c r="G5">
        <v>2</v>
      </c>
      <c r="H5">
        <v>2</v>
      </c>
      <c r="I5" s="22">
        <v>27</v>
      </c>
      <c r="K5" t="str">
        <f>E2</f>
        <v>C</v>
      </c>
      <c r="L5" s="18">
        <f t="shared" si="1"/>
        <v>27.25</v>
      </c>
      <c r="M5" s="19">
        <f t="shared" si="1"/>
        <v>37</v>
      </c>
      <c r="N5" s="20">
        <f t="shared" si="2"/>
        <v>9.75</v>
      </c>
      <c r="Q5" t="str">
        <f t="shared" si="3"/>
        <v>C</v>
      </c>
      <c r="R5" s="18">
        <f t="shared" si="4"/>
        <v>1</v>
      </c>
      <c r="S5">
        <f t="shared" si="5"/>
        <v>190.125</v>
      </c>
      <c r="T5">
        <f t="shared" si="6"/>
        <v>190.125</v>
      </c>
      <c r="U5">
        <f t="shared" si="7"/>
        <v>169</v>
      </c>
      <c r="V5">
        <f t="shared" si="8"/>
        <v>4.8874503944394805E-2</v>
      </c>
      <c r="W5" s="21">
        <f t="shared" si="9"/>
        <v>0.61554026709834075</v>
      </c>
      <c r="AF5" t="e">
        <f ca="1"/>
        <v>#NAME?</v>
      </c>
      <c r="AG5" t="e">
        <f ca="1"/>
        <v>#NAME?</v>
      </c>
      <c r="AH5" t="e">
        <f ca="1"/>
        <v>#NAME?</v>
      </c>
      <c r="AI5" t="e">
        <f ca="1"/>
        <v>#NAME?</v>
      </c>
      <c r="AJ5" t="e">
        <f ca="1"/>
        <v>#NAME?</v>
      </c>
    </row>
    <row r="6" spans="1:42" x14ac:dyDescent="0.35">
      <c r="A6">
        <f t="shared" si="10"/>
        <v>4</v>
      </c>
      <c r="B6" s="18">
        <v>1</v>
      </c>
      <c r="C6">
        <v>2</v>
      </c>
      <c r="D6">
        <v>2</v>
      </c>
      <c r="E6">
        <v>2</v>
      </c>
      <c r="F6">
        <v>2</v>
      </c>
      <c r="G6">
        <v>1</v>
      </c>
      <c r="H6">
        <v>1</v>
      </c>
      <c r="I6" s="22">
        <v>30</v>
      </c>
      <c r="K6" t="str">
        <f>F2</f>
        <v>D</v>
      </c>
      <c r="L6" s="18">
        <f t="shared" si="1"/>
        <v>35</v>
      </c>
      <c r="M6" s="19">
        <f t="shared" si="1"/>
        <v>29.25</v>
      </c>
      <c r="N6" s="20">
        <f t="shared" si="2"/>
        <v>5.75</v>
      </c>
      <c r="Q6" t="str">
        <f t="shared" si="3"/>
        <v>D</v>
      </c>
      <c r="R6" s="18">
        <f t="shared" si="4"/>
        <v>1</v>
      </c>
      <c r="S6">
        <f t="shared" si="5"/>
        <v>66.125</v>
      </c>
      <c r="T6">
        <f t="shared" si="6"/>
        <v>66.125</v>
      </c>
      <c r="U6">
        <f t="shared" si="7"/>
        <v>58.777777777777779</v>
      </c>
      <c r="V6">
        <f t="shared" si="8"/>
        <v>8.2571199679694507E-2</v>
      </c>
      <c r="W6" s="21">
        <f t="shared" si="9"/>
        <v>0.21408336705787132</v>
      </c>
      <c r="AF6" t="e">
        <f ca="1"/>
        <v>#NAME?</v>
      </c>
      <c r="AG6" t="e">
        <f ca="1"/>
        <v>#NAME?</v>
      </c>
      <c r="AH6" t="e">
        <f ca="1"/>
        <v>#NAME?</v>
      </c>
      <c r="AI6" t="e">
        <f ca="1"/>
        <v>#NAME?</v>
      </c>
      <c r="AJ6" t="e">
        <f ca="1"/>
        <v>#NAME?</v>
      </c>
    </row>
    <row r="7" spans="1:42" x14ac:dyDescent="0.35">
      <c r="A7">
        <f t="shared" si="10"/>
        <v>5</v>
      </c>
      <c r="B7" s="18">
        <v>2</v>
      </c>
      <c r="C7">
        <v>1</v>
      </c>
      <c r="D7">
        <v>2</v>
      </c>
      <c r="E7">
        <v>1</v>
      </c>
      <c r="F7">
        <v>2</v>
      </c>
      <c r="G7">
        <v>1</v>
      </c>
      <c r="H7">
        <v>2</v>
      </c>
      <c r="I7" s="22">
        <v>25</v>
      </c>
      <c r="K7" t="str">
        <f>G2</f>
        <v>BC</v>
      </c>
      <c r="L7" s="23">
        <f t="shared" si="1"/>
        <v>31.25</v>
      </c>
      <c r="M7" s="24">
        <f t="shared" si="1"/>
        <v>33</v>
      </c>
      <c r="N7" s="25">
        <f t="shared" si="2"/>
        <v>1.75</v>
      </c>
      <c r="P7" t="s">
        <v>18</v>
      </c>
      <c r="Q7" t="str">
        <f t="shared" si="3"/>
        <v>BC</v>
      </c>
      <c r="R7" s="23">
        <f t="shared" si="4"/>
        <v>1</v>
      </c>
      <c r="S7" s="26">
        <f t="shared" si="5"/>
        <v>6.125</v>
      </c>
      <c r="T7" s="26">
        <f t="shared" si="6"/>
        <v>6.125</v>
      </c>
      <c r="U7" s="26">
        <f t="shared" si="7"/>
        <v>5.4444444444444446</v>
      </c>
      <c r="V7" s="26">
        <f t="shared" si="8"/>
        <v>0.25776211681831324</v>
      </c>
      <c r="W7" s="27">
        <f t="shared" si="9"/>
        <v>1.9830028328611898E-2</v>
      </c>
      <c r="AA7" s="5"/>
      <c r="AB7" s="5"/>
      <c r="AC7" s="5"/>
      <c r="AD7" s="5"/>
      <c r="AF7" t="e">
        <f ca="1"/>
        <v>#NAME?</v>
      </c>
      <c r="AG7" t="e">
        <f ca="1"/>
        <v>#NAME?</v>
      </c>
      <c r="AH7" t="e">
        <f ca="1"/>
        <v>#NAME?</v>
      </c>
      <c r="AI7" t="e">
        <f ca="1"/>
        <v>#NAME?</v>
      </c>
      <c r="AJ7" t="e">
        <f ca="1"/>
        <v>#NAME?</v>
      </c>
    </row>
    <row r="8" spans="1:42" x14ac:dyDescent="0.35">
      <c r="A8">
        <f t="shared" si="10"/>
        <v>6</v>
      </c>
      <c r="B8" s="18">
        <v>2</v>
      </c>
      <c r="C8">
        <v>1</v>
      </c>
      <c r="D8">
        <v>2</v>
      </c>
      <c r="E8">
        <v>2</v>
      </c>
      <c r="F8">
        <v>1</v>
      </c>
      <c r="G8">
        <v>2</v>
      </c>
      <c r="H8">
        <v>1</v>
      </c>
      <c r="I8" s="22">
        <v>43</v>
      </c>
      <c r="Q8" t="s">
        <v>19</v>
      </c>
      <c r="R8" s="28">
        <f>R9-SUM(R2:R7)</f>
        <v>1</v>
      </c>
      <c r="S8" s="29">
        <f>S9-SUM(S2:S7)</f>
        <v>1.125</v>
      </c>
      <c r="T8" s="29">
        <f>IF(R8=0,"",S8/R8)</f>
        <v>1.125</v>
      </c>
      <c r="U8" s="29"/>
      <c r="V8" s="29"/>
      <c r="W8" s="30">
        <f t="shared" si="9"/>
        <v>3.6422501011736138E-3</v>
      </c>
      <c r="AF8" t="e">
        <f ca="1"/>
        <v>#NAME?</v>
      </c>
      <c r="AG8" t="e">
        <f ca="1"/>
        <v>#NAME?</v>
      </c>
      <c r="AH8" t="e">
        <f ca="1"/>
        <v>#NAME?</v>
      </c>
      <c r="AI8" t="e">
        <f ca="1"/>
        <v>#NAME?</v>
      </c>
      <c r="AJ8" t="e">
        <f ca="1"/>
        <v>#NAME?</v>
      </c>
    </row>
    <row r="9" spans="1:42" x14ac:dyDescent="0.35">
      <c r="A9">
        <f t="shared" si="10"/>
        <v>7</v>
      </c>
      <c r="B9" s="18">
        <v>2</v>
      </c>
      <c r="C9">
        <v>2</v>
      </c>
      <c r="D9">
        <v>1</v>
      </c>
      <c r="E9">
        <v>1</v>
      </c>
      <c r="F9">
        <v>2</v>
      </c>
      <c r="G9">
        <v>2</v>
      </c>
      <c r="H9">
        <v>1</v>
      </c>
      <c r="I9" s="22">
        <v>25</v>
      </c>
      <c r="Q9" t="s">
        <v>20</v>
      </c>
      <c r="R9">
        <f>COUNT(I3:I10)-1</f>
        <v>7</v>
      </c>
      <c r="S9">
        <f>DEVSQ(I3:I10)</f>
        <v>308.875</v>
      </c>
      <c r="AA9" s="6"/>
      <c r="AB9" s="6"/>
      <c r="AC9" s="6"/>
      <c r="AD9" s="6"/>
      <c r="AF9" t="e">
        <f ca="1"/>
        <v>#NAME?</v>
      </c>
      <c r="AG9" t="e">
        <f ca="1"/>
        <v>#NAME?</v>
      </c>
      <c r="AH9" t="e">
        <f ca="1"/>
        <v>#NAME?</v>
      </c>
      <c r="AI9" t="e">
        <f ca="1"/>
        <v>#NAME?</v>
      </c>
      <c r="AJ9" t="e">
        <f ca="1"/>
        <v>#NAME?</v>
      </c>
    </row>
    <row r="10" spans="1:42" x14ac:dyDescent="0.35">
      <c r="A10">
        <f t="shared" si="10"/>
        <v>8</v>
      </c>
      <c r="B10" s="23">
        <v>2</v>
      </c>
      <c r="C10" s="26">
        <v>2</v>
      </c>
      <c r="D10" s="26">
        <v>1</v>
      </c>
      <c r="E10" s="26">
        <v>2</v>
      </c>
      <c r="F10" s="26">
        <v>1</v>
      </c>
      <c r="G10" s="26">
        <v>1</v>
      </c>
      <c r="H10" s="26">
        <v>2</v>
      </c>
      <c r="I10" s="31">
        <v>38</v>
      </c>
      <c r="AF10" t="e">
        <f ca="1"/>
        <v>#NAME?</v>
      </c>
      <c r="AG10" t="e">
        <f ca="1"/>
        <v>#NAME?</v>
      </c>
      <c r="AH10" t="e">
        <f ca="1"/>
        <v>#NAME?</v>
      </c>
      <c r="AI10" t="e">
        <f ca="1"/>
        <v>#NAME?</v>
      </c>
      <c r="AJ10" t="e">
        <f ca="1"/>
        <v>#NAME?</v>
      </c>
    </row>
    <row r="11" spans="1:42" x14ac:dyDescent="0.35">
      <c r="Q11" t="str">
        <f>Q1</f>
        <v>fact</v>
      </c>
      <c r="R11" s="3" t="str">
        <f t="shared" ref="R11:W11" si="11">R1</f>
        <v>df</v>
      </c>
      <c r="S11" s="3" t="str">
        <f t="shared" si="11"/>
        <v>SS</v>
      </c>
      <c r="T11" s="3" t="str">
        <f t="shared" si="11"/>
        <v>MS</v>
      </c>
      <c r="U11" s="3" t="str">
        <f t="shared" si="11"/>
        <v>F</v>
      </c>
      <c r="V11" s="3" t="str">
        <f t="shared" si="11"/>
        <v>p-value</v>
      </c>
      <c r="W11" s="3" t="str">
        <f t="shared" si="11"/>
        <v>SS %</v>
      </c>
      <c r="X11" s="3" t="s">
        <v>21</v>
      </c>
      <c r="Y11" s="3" t="s">
        <v>9</v>
      </c>
      <c r="Z11" s="3"/>
      <c r="AA11" s="1"/>
      <c r="AB11" s="1"/>
      <c r="AC11" s="1"/>
      <c r="AD11" s="1"/>
      <c r="AF11" t="e">
        <f ca="1"/>
        <v>#NAME?</v>
      </c>
      <c r="AG11" t="e">
        <f ca="1"/>
        <v>#NAME?</v>
      </c>
      <c r="AH11" t="e">
        <f ca="1"/>
        <v>#NAME?</v>
      </c>
      <c r="AI11" t="e">
        <f ca="1"/>
        <v>#NAME?</v>
      </c>
      <c r="AJ11" t="e">
        <f ca="1"/>
        <v>#NAME?</v>
      </c>
    </row>
    <row r="12" spans="1:42" x14ac:dyDescent="0.35">
      <c r="I12">
        <f>AVERAGE(I3:I10)</f>
        <v>32.125</v>
      </c>
      <c r="Q12" t="str">
        <f t="shared" ref="Q12:Q19" si="12">Q2</f>
        <v>A</v>
      </c>
      <c r="R12" s="12" t="str">
        <f>IF($P2="",R2,"")</f>
        <v/>
      </c>
      <c r="S12" s="15" t="str">
        <f t="shared" ref="S12:T12" si="13">IF($P2="",S2,"")</f>
        <v/>
      </c>
      <c r="T12" s="15" t="str">
        <f t="shared" si="13"/>
        <v/>
      </c>
      <c r="U12" s="15" t="str">
        <f>IF($P2="",T12/T$18,"")</f>
        <v/>
      </c>
      <c r="V12" s="15" t="str">
        <f>IF($P2="",_xlfn.F.DIST.RT(U12,R12,R$18),"")</f>
        <v/>
      </c>
      <c r="W12" s="32" t="str">
        <f>IF($P2="",S12/S$19,"")</f>
        <v/>
      </c>
      <c r="X12" s="15" t="str">
        <f>IF($P2="",S12-R12*T$18,"")</f>
        <v/>
      </c>
      <c r="Y12" s="16" t="str">
        <f>IF($P2="",X12/X$19,"")</f>
        <v/>
      </c>
      <c r="Z12" s="7"/>
      <c r="AA12" s="7"/>
      <c r="AB12" s="7"/>
      <c r="AC12" s="7"/>
      <c r="AD12" s="7"/>
      <c r="AF12" t="e">
        <f ca="1"/>
        <v>#NAME?</v>
      </c>
      <c r="AG12" t="e">
        <f ca="1"/>
        <v>#NAME?</v>
      </c>
      <c r="AH12" t="e">
        <f ca="1"/>
        <v>#NAME?</v>
      </c>
      <c r="AI12" t="e">
        <f ca="1"/>
        <v>#NAME?</v>
      </c>
      <c r="AJ12" t="e">
        <f ca="1"/>
        <v>#NAME?</v>
      </c>
    </row>
    <row r="13" spans="1:42" x14ac:dyDescent="0.35">
      <c r="Q13" t="str">
        <f t="shared" si="12"/>
        <v>B</v>
      </c>
      <c r="R13" s="18">
        <f t="shared" ref="R13:T17" si="14">IF($P3="",R3,"")</f>
        <v>1</v>
      </c>
      <c r="S13">
        <f t="shared" si="14"/>
        <v>36.125</v>
      </c>
      <c r="T13">
        <f t="shared" si="14"/>
        <v>36.125</v>
      </c>
      <c r="U13">
        <f t="shared" ref="U13:U17" si="15">IF($P3="",T13/T$18,"")</f>
        <v>8.7575757575757578</v>
      </c>
      <c r="V13">
        <f t="shared" ref="V13:V17" si="16">IF($P3="",_xlfn.F.DIST.RT(U13,R13,R$18),"")</f>
        <v>4.1582491562515783E-2</v>
      </c>
      <c r="W13" s="7">
        <f t="shared" ref="W13:W17" si="17">IF($P3="",S13/S$19,"")</f>
        <v>0.1169566976932416</v>
      </c>
      <c r="X13">
        <f t="shared" ref="X13:X17" si="18">IF($P3="",S13-R13*T$18,"")</f>
        <v>32</v>
      </c>
      <c r="Y13" s="21">
        <f t="shared" ref="Y13:Y17" si="19">IF($P3="",X13/X$19,"")</f>
        <v>0.10360178065560502</v>
      </c>
      <c r="Z13" s="7"/>
      <c r="AA13" s="7"/>
      <c r="AB13" s="7"/>
      <c r="AC13" s="7"/>
      <c r="AD13" s="7"/>
      <c r="AF13" t="e">
        <f ca="1"/>
        <v>#NAME?</v>
      </c>
      <c r="AG13" t="e">
        <f ca="1"/>
        <v>#NAME?</v>
      </c>
      <c r="AH13" t="e">
        <f ca="1"/>
        <v>#NAME?</v>
      </c>
      <c r="AI13" t="e">
        <f ca="1"/>
        <v>#NAME?</v>
      </c>
      <c r="AJ13" t="e">
        <f ca="1"/>
        <v>#NAME?</v>
      </c>
    </row>
    <row r="14" spans="1:42" x14ac:dyDescent="0.35">
      <c r="Q14" t="str">
        <f t="shared" si="12"/>
        <v>AB</v>
      </c>
      <c r="R14" s="18" t="str">
        <f t="shared" si="14"/>
        <v/>
      </c>
      <c r="S14" t="str">
        <f t="shared" si="14"/>
        <v/>
      </c>
      <c r="T14" t="str">
        <f t="shared" si="14"/>
        <v/>
      </c>
      <c r="U14" t="str">
        <f t="shared" si="15"/>
        <v/>
      </c>
      <c r="V14" t="str">
        <f t="shared" si="16"/>
        <v/>
      </c>
      <c r="W14" s="7" t="str">
        <f t="shared" si="17"/>
        <v/>
      </c>
      <c r="X14" t="str">
        <f t="shared" si="18"/>
        <v/>
      </c>
      <c r="Y14" s="21" t="str">
        <f t="shared" si="19"/>
        <v/>
      </c>
      <c r="Z14" s="7"/>
      <c r="AA14" s="7"/>
      <c r="AB14" s="7"/>
      <c r="AC14" s="7"/>
      <c r="AD14" s="7"/>
      <c r="AF14" t="e">
        <f ca="1"/>
        <v>#NAME?</v>
      </c>
      <c r="AG14" t="e">
        <f ca="1"/>
        <v>#NAME?</v>
      </c>
      <c r="AH14" t="e">
        <f ca="1"/>
        <v>#NAME?</v>
      </c>
      <c r="AI14" t="e">
        <f ca="1"/>
        <v>#NAME?</v>
      </c>
      <c r="AJ14" t="e">
        <f ca="1"/>
        <v>#NAME?</v>
      </c>
    </row>
    <row r="15" spans="1:42" x14ac:dyDescent="0.35">
      <c r="Q15" t="str">
        <f t="shared" si="12"/>
        <v>C</v>
      </c>
      <c r="R15" s="18">
        <f t="shared" si="14"/>
        <v>1</v>
      </c>
      <c r="S15">
        <f t="shared" si="14"/>
        <v>190.125</v>
      </c>
      <c r="T15">
        <f t="shared" si="14"/>
        <v>190.125</v>
      </c>
      <c r="U15">
        <f t="shared" si="15"/>
        <v>46.090909090909093</v>
      </c>
      <c r="V15">
        <f t="shared" si="16"/>
        <v>2.457969452947436E-3</v>
      </c>
      <c r="W15" s="7">
        <f t="shared" si="17"/>
        <v>0.61554026709834075</v>
      </c>
      <c r="X15">
        <f t="shared" si="18"/>
        <v>186</v>
      </c>
      <c r="Y15" s="21">
        <f t="shared" si="19"/>
        <v>0.60218535006070417</v>
      </c>
      <c r="Z15" s="7"/>
      <c r="AA15" s="7"/>
      <c r="AB15" s="7"/>
      <c r="AC15" s="7"/>
      <c r="AD15" s="7"/>
      <c r="AF15" t="e">
        <f ca="1"/>
        <v>#NAME?</v>
      </c>
      <c r="AG15" t="e">
        <f ca="1"/>
        <v>#NAME?</v>
      </c>
      <c r="AH15" t="e">
        <f ca="1"/>
        <v>#NAME?</v>
      </c>
      <c r="AI15" t="e">
        <f ca="1"/>
        <v>#NAME?</v>
      </c>
      <c r="AJ15" t="e">
        <f ca="1"/>
        <v>#NAME?</v>
      </c>
    </row>
    <row r="16" spans="1:42" x14ac:dyDescent="0.35">
      <c r="Q16" t="str">
        <f t="shared" si="12"/>
        <v>D</v>
      </c>
      <c r="R16" s="18">
        <f t="shared" si="14"/>
        <v>1</v>
      </c>
      <c r="S16">
        <f t="shared" si="14"/>
        <v>66.125</v>
      </c>
      <c r="T16">
        <f t="shared" si="14"/>
        <v>66.125</v>
      </c>
      <c r="U16">
        <f t="shared" si="15"/>
        <v>16.030303030303031</v>
      </c>
      <c r="V16">
        <f t="shared" si="16"/>
        <v>1.6079390231998027E-2</v>
      </c>
      <c r="W16" s="7">
        <f t="shared" si="17"/>
        <v>0.21408336705787132</v>
      </c>
      <c r="X16">
        <f t="shared" si="18"/>
        <v>62</v>
      </c>
      <c r="Y16" s="21">
        <f t="shared" si="19"/>
        <v>0.20072845002023473</v>
      </c>
      <c r="Z16" s="7"/>
      <c r="AA16" s="7"/>
      <c r="AB16" s="7"/>
      <c r="AC16" s="7"/>
      <c r="AD16" s="7"/>
      <c r="AF16" t="e">
        <f ca="1"/>
        <v>#NAME?</v>
      </c>
      <c r="AG16" t="e">
        <f ca="1"/>
        <v>#NAME?</v>
      </c>
      <c r="AH16" t="e">
        <f ca="1"/>
        <v>#NAME?</v>
      </c>
      <c r="AI16" t="e">
        <f ca="1"/>
        <v>#NAME?</v>
      </c>
      <c r="AJ16" t="e">
        <f ca="1"/>
        <v>#NAME?</v>
      </c>
    </row>
    <row r="17" spans="17:36" x14ac:dyDescent="0.35">
      <c r="Q17" t="str">
        <f t="shared" si="12"/>
        <v>BC</v>
      </c>
      <c r="R17" s="23" t="str">
        <f t="shared" si="14"/>
        <v/>
      </c>
      <c r="S17" s="26" t="str">
        <f t="shared" si="14"/>
        <v/>
      </c>
      <c r="T17" s="26" t="str">
        <f t="shared" si="14"/>
        <v/>
      </c>
      <c r="U17" s="26" t="str">
        <f t="shared" si="15"/>
        <v/>
      </c>
      <c r="V17" s="26" t="str">
        <f t="shared" si="16"/>
        <v/>
      </c>
      <c r="W17" s="33" t="str">
        <f t="shared" si="17"/>
        <v/>
      </c>
      <c r="X17" s="26" t="str">
        <f t="shared" si="18"/>
        <v/>
      </c>
      <c r="Y17" s="27" t="str">
        <f t="shared" si="19"/>
        <v/>
      </c>
      <c r="Z17" s="7"/>
      <c r="AA17" s="7"/>
      <c r="AB17" s="7"/>
      <c r="AC17" s="7"/>
      <c r="AD17" s="7"/>
      <c r="AF17" s="6" t="e">
        <f ca="1"/>
        <v>#NAME?</v>
      </c>
      <c r="AG17" s="6" t="e">
        <f ca="1"/>
        <v>#NAME?</v>
      </c>
      <c r="AH17" s="6" t="e">
        <f ca="1"/>
        <v>#NAME?</v>
      </c>
      <c r="AI17" s="6" t="e">
        <f ca="1"/>
        <v>#NAME?</v>
      </c>
      <c r="AJ17" s="6" t="e">
        <f ca="1"/>
        <v>#NAME?</v>
      </c>
    </row>
    <row r="18" spans="17:36" x14ac:dyDescent="0.35">
      <c r="Q18" t="str">
        <f t="shared" si="12"/>
        <v>Err</v>
      </c>
      <c r="R18" s="28">
        <f>R19-SUM(R12:R17)</f>
        <v>4</v>
      </c>
      <c r="S18" s="29">
        <f>S19-SUM(S12:S17)</f>
        <v>16.5</v>
      </c>
      <c r="T18" s="29">
        <f>S18/R18</f>
        <v>4.125</v>
      </c>
      <c r="U18" s="29"/>
      <c r="V18" s="29"/>
      <c r="W18" s="34">
        <f>S18/S19</f>
        <v>5.3419668150546336E-2</v>
      </c>
      <c r="X18" s="29">
        <f>X19-SUM(X12:X17)</f>
        <v>28.875</v>
      </c>
      <c r="Y18" s="30">
        <f>X18/X19</f>
        <v>9.3484419263456089E-2</v>
      </c>
      <c r="Z18" s="7"/>
      <c r="AA18" s="7"/>
      <c r="AB18" s="7"/>
      <c r="AC18" s="7"/>
      <c r="AD18" s="7"/>
    </row>
    <row r="19" spans="17:36" x14ac:dyDescent="0.35">
      <c r="Q19" t="str">
        <f t="shared" si="12"/>
        <v>Tot</v>
      </c>
      <c r="R19">
        <f>R9</f>
        <v>7</v>
      </c>
      <c r="S19">
        <f>S9</f>
        <v>308.875</v>
      </c>
      <c r="X19">
        <f>S19</f>
        <v>308.875</v>
      </c>
      <c r="AF19" s="35" t="e">
        <f ca="1">INDEX(AF2:AF17,MATCH($AJ19,$AJ2:$AJ17,0))</f>
        <v>#NAME?</v>
      </c>
      <c r="AG19" s="36" t="e">
        <f t="shared" ref="AG19:AI19" ca="1" si="20">INDEX(AG2:AG17,MATCH($AJ19,$AJ2:$AJ17,0))</f>
        <v>#NAME?</v>
      </c>
      <c r="AH19" s="36" t="e">
        <f t="shared" ca="1" si="20"/>
        <v>#NAME?</v>
      </c>
      <c r="AI19" s="37" t="e">
        <f t="shared" ca="1" si="20"/>
        <v>#NAME?</v>
      </c>
      <c r="AJ19" s="38" t="e">
        <f ca="1">MIN(AJ2:AJ17)</f>
        <v>#NAME?</v>
      </c>
    </row>
    <row r="21" spans="17:36" x14ac:dyDescent="0.35">
      <c r="AF21" t="s">
        <v>22</v>
      </c>
      <c r="AG21" s="39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D443-59E0-4EF7-AA7F-20BC7C16FBC6}">
  <dimension ref="A1:AF68"/>
  <sheetViews>
    <sheetView zoomScaleNormal="100" workbookViewId="0"/>
  </sheetViews>
  <sheetFormatPr defaultRowHeight="14.5" x14ac:dyDescent="0.35"/>
  <cols>
    <col min="1" max="1" width="5.26953125" customWidth="1"/>
    <col min="2" max="32" width="4.6328125" customWidth="1"/>
  </cols>
  <sheetData>
    <row r="1" spans="1:26" x14ac:dyDescent="0.35">
      <c r="A1" s="1" t="s">
        <v>24</v>
      </c>
      <c r="B1">
        <v>1</v>
      </c>
      <c r="C1">
        <f>B1+1</f>
        <v>2</v>
      </c>
      <c r="D1">
        <f>C1+1</f>
        <v>3</v>
      </c>
      <c r="F1" s="1" t="s">
        <v>0</v>
      </c>
      <c r="G1">
        <v>1</v>
      </c>
      <c r="H1">
        <f>G1+1</f>
        <v>2</v>
      </c>
      <c r="I1">
        <f t="shared" ref="I1:M1" si="0">H1+1</f>
        <v>3</v>
      </c>
      <c r="J1">
        <f t="shared" si="0"/>
        <v>4</v>
      </c>
      <c r="K1">
        <f t="shared" si="0"/>
        <v>5</v>
      </c>
      <c r="L1">
        <f t="shared" si="0"/>
        <v>6</v>
      </c>
      <c r="M1">
        <f t="shared" si="0"/>
        <v>7</v>
      </c>
      <c r="O1" s="1" t="s">
        <v>25</v>
      </c>
      <c r="P1">
        <v>1</v>
      </c>
      <c r="Q1">
        <f>P1+1</f>
        <v>2</v>
      </c>
      <c r="R1">
        <f t="shared" ref="R1:Z1" si="1">Q1+1</f>
        <v>3</v>
      </c>
      <c r="S1">
        <f t="shared" si="1"/>
        <v>4</v>
      </c>
      <c r="T1">
        <f t="shared" si="1"/>
        <v>5</v>
      </c>
      <c r="U1">
        <f t="shared" si="1"/>
        <v>6</v>
      </c>
      <c r="V1">
        <f t="shared" si="1"/>
        <v>7</v>
      </c>
      <c r="W1">
        <f t="shared" si="1"/>
        <v>8</v>
      </c>
      <c r="X1">
        <f t="shared" si="1"/>
        <v>9</v>
      </c>
      <c r="Y1">
        <f t="shared" si="1"/>
        <v>10</v>
      </c>
      <c r="Z1">
        <f t="shared" si="1"/>
        <v>11</v>
      </c>
    </row>
    <row r="2" spans="1:26" x14ac:dyDescent="0.35">
      <c r="A2" s="1" t="s">
        <v>10</v>
      </c>
      <c r="B2" s="9"/>
      <c r="C2" s="10"/>
      <c r="D2" s="40"/>
      <c r="F2" s="1" t="s">
        <v>10</v>
      </c>
      <c r="G2" s="9"/>
      <c r="H2" s="10"/>
      <c r="I2" s="10"/>
      <c r="J2" s="10"/>
      <c r="K2" s="10"/>
      <c r="L2" s="10"/>
      <c r="M2" s="40"/>
      <c r="O2" s="1" t="s">
        <v>10</v>
      </c>
      <c r="P2" s="9"/>
      <c r="Q2" s="10"/>
      <c r="R2" s="10"/>
      <c r="S2" s="10"/>
      <c r="T2" s="10"/>
      <c r="U2" s="10"/>
      <c r="V2" s="10"/>
      <c r="W2" s="10"/>
      <c r="X2" s="10"/>
      <c r="Y2" s="10"/>
      <c r="Z2" s="40"/>
    </row>
    <row r="3" spans="1:26" x14ac:dyDescent="0.35">
      <c r="A3">
        <v>1</v>
      </c>
      <c r="B3" s="12">
        <v>1</v>
      </c>
      <c r="C3" s="15">
        <v>1</v>
      </c>
      <c r="D3" s="13">
        <v>1</v>
      </c>
      <c r="F3">
        <v>1</v>
      </c>
      <c r="G3" s="12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3">
        <v>1</v>
      </c>
      <c r="O3">
        <v>1</v>
      </c>
      <c r="P3" s="12">
        <v>1</v>
      </c>
      <c r="Q3" s="15">
        <v>1</v>
      </c>
      <c r="R3" s="15">
        <v>1</v>
      </c>
      <c r="S3" s="15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3">
        <v>1</v>
      </c>
    </row>
    <row r="4" spans="1:26" x14ac:dyDescent="0.35">
      <c r="A4">
        <f>A3+1</f>
        <v>2</v>
      </c>
      <c r="B4" s="18">
        <v>1</v>
      </c>
      <c r="C4">
        <v>2</v>
      </c>
      <c r="D4" s="19">
        <v>2</v>
      </c>
      <c r="F4">
        <f>F3+1</f>
        <v>2</v>
      </c>
      <c r="G4" s="18">
        <v>1</v>
      </c>
      <c r="H4">
        <v>1</v>
      </c>
      <c r="I4">
        <v>1</v>
      </c>
      <c r="J4">
        <v>2</v>
      </c>
      <c r="K4">
        <v>2</v>
      </c>
      <c r="L4">
        <v>2</v>
      </c>
      <c r="M4" s="19">
        <v>2</v>
      </c>
      <c r="O4">
        <f>O3+1</f>
        <v>2</v>
      </c>
      <c r="P4" s="18">
        <v>1</v>
      </c>
      <c r="Q4">
        <v>1</v>
      </c>
      <c r="R4">
        <v>1</v>
      </c>
      <c r="S4">
        <v>1</v>
      </c>
      <c r="T4">
        <v>1</v>
      </c>
      <c r="U4">
        <v>2</v>
      </c>
      <c r="V4">
        <v>2</v>
      </c>
      <c r="W4">
        <v>2</v>
      </c>
      <c r="X4">
        <v>2</v>
      </c>
      <c r="Y4">
        <v>2</v>
      </c>
      <c r="Z4" s="19">
        <v>2</v>
      </c>
    </row>
    <row r="5" spans="1:26" x14ac:dyDescent="0.35">
      <c r="A5">
        <f t="shared" ref="A5:A6" si="2">A4+1</f>
        <v>3</v>
      </c>
      <c r="B5" s="18">
        <v>2</v>
      </c>
      <c r="C5">
        <v>1</v>
      </c>
      <c r="D5" s="19">
        <v>2</v>
      </c>
      <c r="F5">
        <f t="shared" ref="F5:F10" si="3">F4+1</f>
        <v>3</v>
      </c>
      <c r="G5" s="18">
        <v>1</v>
      </c>
      <c r="H5">
        <v>2</v>
      </c>
      <c r="I5">
        <v>2</v>
      </c>
      <c r="J5">
        <v>1</v>
      </c>
      <c r="K5">
        <v>1</v>
      </c>
      <c r="L5">
        <v>2</v>
      </c>
      <c r="M5" s="19">
        <v>2</v>
      </c>
      <c r="O5">
        <f t="shared" ref="O5:O14" si="4">O4+1</f>
        <v>3</v>
      </c>
      <c r="P5" s="18">
        <v>1</v>
      </c>
      <c r="Q5">
        <v>1</v>
      </c>
      <c r="R5">
        <v>2</v>
      </c>
      <c r="S5">
        <v>2</v>
      </c>
      <c r="T5">
        <v>2</v>
      </c>
      <c r="U5">
        <v>1</v>
      </c>
      <c r="V5">
        <v>1</v>
      </c>
      <c r="W5">
        <v>1</v>
      </c>
      <c r="X5">
        <v>2</v>
      </c>
      <c r="Y5">
        <v>2</v>
      </c>
      <c r="Z5" s="19">
        <v>2</v>
      </c>
    </row>
    <row r="6" spans="1:26" x14ac:dyDescent="0.35">
      <c r="A6">
        <f t="shared" si="2"/>
        <v>4</v>
      </c>
      <c r="B6" s="23">
        <v>2</v>
      </c>
      <c r="C6" s="26">
        <v>2</v>
      </c>
      <c r="D6" s="24">
        <v>1</v>
      </c>
      <c r="F6">
        <f t="shared" si="3"/>
        <v>4</v>
      </c>
      <c r="G6" s="18">
        <v>1</v>
      </c>
      <c r="H6">
        <v>2</v>
      </c>
      <c r="I6">
        <v>2</v>
      </c>
      <c r="J6">
        <v>2</v>
      </c>
      <c r="K6">
        <v>2</v>
      </c>
      <c r="L6">
        <v>1</v>
      </c>
      <c r="M6" s="19">
        <v>1</v>
      </c>
      <c r="O6">
        <f t="shared" si="4"/>
        <v>4</v>
      </c>
      <c r="P6" s="18">
        <v>1</v>
      </c>
      <c r="Q6">
        <v>2</v>
      </c>
      <c r="R6">
        <v>1</v>
      </c>
      <c r="S6">
        <v>2</v>
      </c>
      <c r="T6">
        <v>2</v>
      </c>
      <c r="U6">
        <v>1</v>
      </c>
      <c r="V6">
        <v>2</v>
      </c>
      <c r="W6">
        <v>2</v>
      </c>
      <c r="X6">
        <v>1</v>
      </c>
      <c r="Y6">
        <v>1</v>
      </c>
      <c r="Z6" s="19">
        <v>2</v>
      </c>
    </row>
    <row r="7" spans="1:26" x14ac:dyDescent="0.35">
      <c r="F7">
        <f t="shared" si="3"/>
        <v>5</v>
      </c>
      <c r="G7" s="18">
        <v>2</v>
      </c>
      <c r="H7">
        <v>1</v>
      </c>
      <c r="I7">
        <v>2</v>
      </c>
      <c r="J7">
        <v>1</v>
      </c>
      <c r="K7">
        <v>2</v>
      </c>
      <c r="L7">
        <v>1</v>
      </c>
      <c r="M7" s="19">
        <v>2</v>
      </c>
      <c r="O7">
        <f t="shared" si="4"/>
        <v>5</v>
      </c>
      <c r="P7" s="18">
        <v>1</v>
      </c>
      <c r="Q7">
        <v>2</v>
      </c>
      <c r="R7">
        <v>2</v>
      </c>
      <c r="S7">
        <v>1</v>
      </c>
      <c r="T7">
        <v>2</v>
      </c>
      <c r="U7">
        <v>2</v>
      </c>
      <c r="V7">
        <v>1</v>
      </c>
      <c r="W7">
        <v>2</v>
      </c>
      <c r="X7">
        <v>1</v>
      </c>
      <c r="Y7">
        <v>2</v>
      </c>
      <c r="Z7" s="19">
        <v>1</v>
      </c>
    </row>
    <row r="8" spans="1:26" x14ac:dyDescent="0.35">
      <c r="F8">
        <f t="shared" si="3"/>
        <v>6</v>
      </c>
      <c r="G8" s="18">
        <v>2</v>
      </c>
      <c r="H8">
        <v>1</v>
      </c>
      <c r="I8">
        <v>2</v>
      </c>
      <c r="J8">
        <v>2</v>
      </c>
      <c r="K8">
        <v>1</v>
      </c>
      <c r="L8">
        <v>2</v>
      </c>
      <c r="M8" s="19">
        <v>1</v>
      </c>
      <c r="O8">
        <f t="shared" si="4"/>
        <v>6</v>
      </c>
      <c r="P8" s="18">
        <v>1</v>
      </c>
      <c r="Q8">
        <v>2</v>
      </c>
      <c r="R8">
        <v>2</v>
      </c>
      <c r="S8">
        <v>2</v>
      </c>
      <c r="T8">
        <v>1</v>
      </c>
      <c r="U8">
        <v>2</v>
      </c>
      <c r="V8">
        <v>2</v>
      </c>
      <c r="W8">
        <v>1</v>
      </c>
      <c r="X8">
        <v>2</v>
      </c>
      <c r="Y8">
        <v>1</v>
      </c>
      <c r="Z8" s="19">
        <v>1</v>
      </c>
    </row>
    <row r="9" spans="1:26" x14ac:dyDescent="0.35">
      <c r="F9">
        <f t="shared" si="3"/>
        <v>7</v>
      </c>
      <c r="G9" s="18">
        <v>2</v>
      </c>
      <c r="H9">
        <v>2</v>
      </c>
      <c r="I9">
        <v>1</v>
      </c>
      <c r="J9">
        <v>1</v>
      </c>
      <c r="K9">
        <v>2</v>
      </c>
      <c r="L9">
        <v>2</v>
      </c>
      <c r="M9" s="19">
        <v>1</v>
      </c>
      <c r="O9">
        <f t="shared" si="4"/>
        <v>7</v>
      </c>
      <c r="P9" s="18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2</v>
      </c>
      <c r="W9">
        <v>2</v>
      </c>
      <c r="X9">
        <v>1</v>
      </c>
      <c r="Y9">
        <v>2</v>
      </c>
      <c r="Z9" s="19">
        <v>1</v>
      </c>
    </row>
    <row r="10" spans="1:26" x14ac:dyDescent="0.35">
      <c r="F10">
        <f t="shared" si="3"/>
        <v>8</v>
      </c>
      <c r="G10" s="23">
        <v>2</v>
      </c>
      <c r="H10" s="26">
        <v>2</v>
      </c>
      <c r="I10" s="26">
        <v>1</v>
      </c>
      <c r="J10" s="26">
        <v>2</v>
      </c>
      <c r="K10" s="26">
        <v>1</v>
      </c>
      <c r="L10" s="26">
        <v>1</v>
      </c>
      <c r="M10" s="24">
        <v>2</v>
      </c>
      <c r="O10">
        <f t="shared" si="4"/>
        <v>8</v>
      </c>
      <c r="P10" s="18">
        <v>2</v>
      </c>
      <c r="Q10">
        <v>1</v>
      </c>
      <c r="R10">
        <v>2</v>
      </c>
      <c r="S10">
        <v>1</v>
      </c>
      <c r="T10">
        <v>2</v>
      </c>
      <c r="U10">
        <v>2</v>
      </c>
      <c r="V10">
        <v>2</v>
      </c>
      <c r="W10">
        <v>1</v>
      </c>
      <c r="X10">
        <v>1</v>
      </c>
      <c r="Y10">
        <v>1</v>
      </c>
      <c r="Z10" s="19">
        <v>2</v>
      </c>
    </row>
    <row r="11" spans="1:26" x14ac:dyDescent="0.35">
      <c r="O11">
        <f t="shared" si="4"/>
        <v>9</v>
      </c>
      <c r="P11" s="18">
        <v>2</v>
      </c>
      <c r="Q11">
        <v>1</v>
      </c>
      <c r="R11">
        <v>1</v>
      </c>
      <c r="S11">
        <v>2</v>
      </c>
      <c r="T11">
        <v>2</v>
      </c>
      <c r="U11">
        <v>2</v>
      </c>
      <c r="V11">
        <v>1</v>
      </c>
      <c r="W11">
        <v>2</v>
      </c>
      <c r="X11">
        <v>2</v>
      </c>
      <c r="Y11">
        <v>1</v>
      </c>
      <c r="Z11" s="19">
        <v>1</v>
      </c>
    </row>
    <row r="12" spans="1:26" x14ac:dyDescent="0.35">
      <c r="O12">
        <f t="shared" si="4"/>
        <v>10</v>
      </c>
      <c r="P12" s="18">
        <v>2</v>
      </c>
      <c r="Q12">
        <v>2</v>
      </c>
      <c r="R12">
        <v>2</v>
      </c>
      <c r="S12">
        <v>1</v>
      </c>
      <c r="T12">
        <v>1</v>
      </c>
      <c r="U12">
        <v>1</v>
      </c>
      <c r="V12">
        <v>1</v>
      </c>
      <c r="W12">
        <v>2</v>
      </c>
      <c r="X12">
        <v>2</v>
      </c>
      <c r="Y12">
        <v>1</v>
      </c>
      <c r="Z12" s="19">
        <v>2</v>
      </c>
    </row>
    <row r="13" spans="1:26" x14ac:dyDescent="0.35">
      <c r="O13">
        <f t="shared" si="4"/>
        <v>11</v>
      </c>
      <c r="P13" s="18">
        <v>2</v>
      </c>
      <c r="Q13">
        <v>2</v>
      </c>
      <c r="R13">
        <v>1</v>
      </c>
      <c r="S13">
        <v>2</v>
      </c>
      <c r="T13">
        <v>1</v>
      </c>
      <c r="U13">
        <v>2</v>
      </c>
      <c r="V13">
        <v>1</v>
      </c>
      <c r="W13">
        <v>1</v>
      </c>
      <c r="X13">
        <v>1</v>
      </c>
      <c r="Y13">
        <v>2</v>
      </c>
      <c r="Z13" s="19">
        <v>2</v>
      </c>
    </row>
    <row r="14" spans="1:26" x14ac:dyDescent="0.35">
      <c r="O14">
        <f t="shared" si="4"/>
        <v>12</v>
      </c>
      <c r="P14" s="23">
        <v>2</v>
      </c>
      <c r="Q14" s="26">
        <v>2</v>
      </c>
      <c r="R14" s="26">
        <v>1</v>
      </c>
      <c r="S14" s="26">
        <v>1</v>
      </c>
      <c r="T14" s="26">
        <v>2</v>
      </c>
      <c r="U14" s="26">
        <v>1</v>
      </c>
      <c r="V14" s="26">
        <v>2</v>
      </c>
      <c r="W14" s="26">
        <v>1</v>
      </c>
      <c r="X14" s="26">
        <v>2</v>
      </c>
      <c r="Y14" s="26">
        <v>2</v>
      </c>
      <c r="Z14" s="24">
        <v>1</v>
      </c>
    </row>
    <row r="16" spans="1:26" x14ac:dyDescent="0.35">
      <c r="A16" s="1" t="s">
        <v>26</v>
      </c>
      <c r="B16">
        <v>1</v>
      </c>
      <c r="C16">
        <f>B16+1</f>
        <v>2</v>
      </c>
      <c r="D16">
        <f t="shared" ref="D16:P16" si="5">C16+1</f>
        <v>3</v>
      </c>
      <c r="E16">
        <f t="shared" si="5"/>
        <v>4</v>
      </c>
      <c r="F16">
        <f t="shared" si="5"/>
        <v>5</v>
      </c>
      <c r="G16">
        <f t="shared" si="5"/>
        <v>6</v>
      </c>
      <c r="H16">
        <f t="shared" si="5"/>
        <v>7</v>
      </c>
      <c r="I16">
        <f t="shared" si="5"/>
        <v>8</v>
      </c>
      <c r="J16">
        <f t="shared" si="5"/>
        <v>9</v>
      </c>
      <c r="K16">
        <f t="shared" si="5"/>
        <v>10</v>
      </c>
      <c r="L16">
        <f t="shared" si="5"/>
        <v>11</v>
      </c>
      <c r="M16">
        <f t="shared" si="5"/>
        <v>12</v>
      </c>
      <c r="N16">
        <f t="shared" si="5"/>
        <v>13</v>
      </c>
      <c r="O16">
        <f t="shared" si="5"/>
        <v>14</v>
      </c>
      <c r="P16">
        <f t="shared" si="5"/>
        <v>15</v>
      </c>
    </row>
    <row r="17" spans="1:16" x14ac:dyDescent="0.35">
      <c r="A17" s="1" t="s">
        <v>10</v>
      </c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40"/>
    </row>
    <row r="18" spans="1:16" x14ac:dyDescent="0.35">
      <c r="A18">
        <v>1</v>
      </c>
      <c r="B18" s="12">
        <v>1</v>
      </c>
      <c r="C18" s="15">
        <v>1</v>
      </c>
      <c r="D18" s="15">
        <v>1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3">
        <v>1</v>
      </c>
    </row>
    <row r="19" spans="1:16" x14ac:dyDescent="0.35">
      <c r="A19">
        <f>A18+1</f>
        <v>2</v>
      </c>
      <c r="B19" s="18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 s="19">
        <v>2</v>
      </c>
    </row>
    <row r="20" spans="1:16" x14ac:dyDescent="0.35">
      <c r="A20">
        <f t="shared" ref="A20:A33" si="6">A19+1</f>
        <v>3</v>
      </c>
      <c r="B20" s="18">
        <v>1</v>
      </c>
      <c r="C20">
        <v>1</v>
      </c>
      <c r="D20">
        <v>1</v>
      </c>
      <c r="E20">
        <v>2</v>
      </c>
      <c r="F20">
        <v>2</v>
      </c>
      <c r="G20">
        <v>2</v>
      </c>
      <c r="H20">
        <v>2</v>
      </c>
      <c r="I20">
        <v>1</v>
      </c>
      <c r="J20">
        <v>1</v>
      </c>
      <c r="K20">
        <v>1</v>
      </c>
      <c r="L20">
        <v>1</v>
      </c>
      <c r="M20">
        <v>2</v>
      </c>
      <c r="N20">
        <v>2</v>
      </c>
      <c r="O20">
        <v>2</v>
      </c>
      <c r="P20" s="19">
        <v>2</v>
      </c>
    </row>
    <row r="21" spans="1:16" x14ac:dyDescent="0.35">
      <c r="A21">
        <f t="shared" si="6"/>
        <v>4</v>
      </c>
      <c r="B21" s="18">
        <v>1</v>
      </c>
      <c r="C21">
        <v>1</v>
      </c>
      <c r="D21">
        <v>1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1</v>
      </c>
      <c r="N21">
        <v>1</v>
      </c>
      <c r="O21">
        <v>1</v>
      </c>
      <c r="P21" s="19">
        <v>1</v>
      </c>
    </row>
    <row r="22" spans="1:16" x14ac:dyDescent="0.35">
      <c r="A22">
        <f t="shared" si="6"/>
        <v>5</v>
      </c>
      <c r="B22" s="18">
        <v>1</v>
      </c>
      <c r="C22">
        <v>2</v>
      </c>
      <c r="D22">
        <v>2</v>
      </c>
      <c r="E22">
        <v>1</v>
      </c>
      <c r="F22">
        <v>1</v>
      </c>
      <c r="G22">
        <v>2</v>
      </c>
      <c r="H22">
        <v>2</v>
      </c>
      <c r="I22">
        <v>1</v>
      </c>
      <c r="J22">
        <v>1</v>
      </c>
      <c r="K22">
        <v>2</v>
      </c>
      <c r="L22">
        <v>2</v>
      </c>
      <c r="M22">
        <v>1</v>
      </c>
      <c r="N22">
        <v>1</v>
      </c>
      <c r="O22">
        <v>2</v>
      </c>
      <c r="P22" s="19">
        <v>2</v>
      </c>
    </row>
    <row r="23" spans="1:16" x14ac:dyDescent="0.35">
      <c r="A23">
        <f t="shared" si="6"/>
        <v>6</v>
      </c>
      <c r="B23" s="18">
        <v>1</v>
      </c>
      <c r="C23">
        <v>2</v>
      </c>
      <c r="D23">
        <v>2</v>
      </c>
      <c r="E23">
        <v>1</v>
      </c>
      <c r="F23">
        <v>1</v>
      </c>
      <c r="G23">
        <v>2</v>
      </c>
      <c r="H23">
        <v>2</v>
      </c>
      <c r="I23">
        <v>2</v>
      </c>
      <c r="J23">
        <v>2</v>
      </c>
      <c r="K23">
        <v>1</v>
      </c>
      <c r="L23">
        <v>1</v>
      </c>
      <c r="M23">
        <v>2</v>
      </c>
      <c r="N23">
        <v>2</v>
      </c>
      <c r="O23">
        <v>1</v>
      </c>
      <c r="P23" s="19">
        <v>1</v>
      </c>
    </row>
    <row r="24" spans="1:16" x14ac:dyDescent="0.35">
      <c r="A24">
        <f t="shared" si="6"/>
        <v>7</v>
      </c>
      <c r="B24" s="18">
        <v>1</v>
      </c>
      <c r="C24">
        <v>2</v>
      </c>
      <c r="D24">
        <v>2</v>
      </c>
      <c r="E24">
        <v>2</v>
      </c>
      <c r="F24">
        <v>2</v>
      </c>
      <c r="G24">
        <v>1</v>
      </c>
      <c r="H24">
        <v>1</v>
      </c>
      <c r="I24">
        <v>1</v>
      </c>
      <c r="J24">
        <v>1</v>
      </c>
      <c r="K24">
        <v>2</v>
      </c>
      <c r="L24">
        <v>2</v>
      </c>
      <c r="M24">
        <v>2</v>
      </c>
      <c r="N24">
        <v>2</v>
      </c>
      <c r="O24">
        <v>1</v>
      </c>
      <c r="P24" s="19">
        <v>1</v>
      </c>
    </row>
    <row r="25" spans="1:16" x14ac:dyDescent="0.35">
      <c r="A25">
        <f t="shared" si="6"/>
        <v>8</v>
      </c>
      <c r="B25" s="18">
        <v>1</v>
      </c>
      <c r="C25">
        <v>2</v>
      </c>
      <c r="D25">
        <v>2</v>
      </c>
      <c r="E25">
        <v>2</v>
      </c>
      <c r="F25">
        <v>2</v>
      </c>
      <c r="G25">
        <v>1</v>
      </c>
      <c r="H25">
        <v>1</v>
      </c>
      <c r="I25">
        <v>2</v>
      </c>
      <c r="J25">
        <v>2</v>
      </c>
      <c r="K25">
        <v>1</v>
      </c>
      <c r="L25">
        <v>1</v>
      </c>
      <c r="M25">
        <v>1</v>
      </c>
      <c r="N25">
        <v>1</v>
      </c>
      <c r="O25">
        <v>2</v>
      </c>
      <c r="P25" s="19">
        <v>2</v>
      </c>
    </row>
    <row r="26" spans="1:16" x14ac:dyDescent="0.35">
      <c r="A26">
        <f t="shared" si="6"/>
        <v>9</v>
      </c>
      <c r="B26" s="18">
        <v>2</v>
      </c>
      <c r="C26">
        <v>1</v>
      </c>
      <c r="D26">
        <v>2</v>
      </c>
      <c r="E26">
        <v>1</v>
      </c>
      <c r="F26">
        <v>2</v>
      </c>
      <c r="G26">
        <v>1</v>
      </c>
      <c r="H26">
        <v>2</v>
      </c>
      <c r="I26">
        <v>1</v>
      </c>
      <c r="J26">
        <v>2</v>
      </c>
      <c r="K26">
        <v>1</v>
      </c>
      <c r="L26">
        <v>2</v>
      </c>
      <c r="M26">
        <v>1</v>
      </c>
      <c r="N26">
        <v>2</v>
      </c>
      <c r="O26">
        <v>1</v>
      </c>
      <c r="P26" s="19">
        <v>2</v>
      </c>
    </row>
    <row r="27" spans="1:16" x14ac:dyDescent="0.35">
      <c r="A27">
        <f t="shared" si="6"/>
        <v>10</v>
      </c>
      <c r="B27" s="18">
        <v>2</v>
      </c>
      <c r="C27">
        <v>1</v>
      </c>
      <c r="D27">
        <v>2</v>
      </c>
      <c r="E27">
        <v>1</v>
      </c>
      <c r="F27">
        <v>2</v>
      </c>
      <c r="G27">
        <v>1</v>
      </c>
      <c r="H27">
        <v>2</v>
      </c>
      <c r="I27">
        <v>2</v>
      </c>
      <c r="J27">
        <v>1</v>
      </c>
      <c r="K27">
        <v>2</v>
      </c>
      <c r="L27">
        <v>1</v>
      </c>
      <c r="M27">
        <v>2</v>
      </c>
      <c r="N27">
        <v>1</v>
      </c>
      <c r="O27">
        <v>2</v>
      </c>
      <c r="P27" s="19">
        <v>1</v>
      </c>
    </row>
    <row r="28" spans="1:16" x14ac:dyDescent="0.35">
      <c r="A28">
        <f t="shared" si="6"/>
        <v>11</v>
      </c>
      <c r="B28" s="18">
        <v>2</v>
      </c>
      <c r="C28">
        <v>1</v>
      </c>
      <c r="D28">
        <v>2</v>
      </c>
      <c r="E28">
        <v>2</v>
      </c>
      <c r="F28">
        <v>1</v>
      </c>
      <c r="G28">
        <v>2</v>
      </c>
      <c r="H28">
        <v>1</v>
      </c>
      <c r="I28">
        <v>1</v>
      </c>
      <c r="J28">
        <v>2</v>
      </c>
      <c r="K28">
        <v>1</v>
      </c>
      <c r="L28">
        <v>2</v>
      </c>
      <c r="M28">
        <v>2</v>
      </c>
      <c r="N28">
        <v>1</v>
      </c>
      <c r="O28">
        <v>2</v>
      </c>
      <c r="P28" s="19">
        <v>1</v>
      </c>
    </row>
    <row r="29" spans="1:16" x14ac:dyDescent="0.35">
      <c r="A29">
        <f t="shared" si="6"/>
        <v>12</v>
      </c>
      <c r="B29" s="18">
        <v>2</v>
      </c>
      <c r="C29">
        <v>1</v>
      </c>
      <c r="D29">
        <v>2</v>
      </c>
      <c r="E29">
        <v>2</v>
      </c>
      <c r="F29">
        <v>1</v>
      </c>
      <c r="G29">
        <v>2</v>
      </c>
      <c r="H29">
        <v>1</v>
      </c>
      <c r="I29">
        <v>2</v>
      </c>
      <c r="J29">
        <v>1</v>
      </c>
      <c r="K29">
        <v>2</v>
      </c>
      <c r="L29">
        <v>1</v>
      </c>
      <c r="M29">
        <v>1</v>
      </c>
      <c r="N29">
        <v>2</v>
      </c>
      <c r="O29">
        <v>1</v>
      </c>
      <c r="P29" s="19">
        <v>2</v>
      </c>
    </row>
    <row r="30" spans="1:16" x14ac:dyDescent="0.35">
      <c r="A30">
        <f t="shared" si="6"/>
        <v>13</v>
      </c>
      <c r="B30" s="18">
        <v>2</v>
      </c>
      <c r="C30">
        <v>2</v>
      </c>
      <c r="D30">
        <v>1</v>
      </c>
      <c r="E30">
        <v>1</v>
      </c>
      <c r="F30">
        <v>2</v>
      </c>
      <c r="G30">
        <v>2</v>
      </c>
      <c r="H30">
        <v>1</v>
      </c>
      <c r="I30">
        <v>1</v>
      </c>
      <c r="J30">
        <v>2</v>
      </c>
      <c r="K30">
        <v>2</v>
      </c>
      <c r="L30">
        <v>1</v>
      </c>
      <c r="M30">
        <v>1</v>
      </c>
      <c r="N30">
        <v>2</v>
      </c>
      <c r="O30">
        <v>2</v>
      </c>
      <c r="P30" s="19">
        <v>1</v>
      </c>
    </row>
    <row r="31" spans="1:16" x14ac:dyDescent="0.35">
      <c r="A31">
        <f t="shared" si="6"/>
        <v>14</v>
      </c>
      <c r="B31" s="18">
        <v>2</v>
      </c>
      <c r="C31">
        <v>2</v>
      </c>
      <c r="D31">
        <v>1</v>
      </c>
      <c r="E31">
        <v>1</v>
      </c>
      <c r="F31">
        <v>2</v>
      </c>
      <c r="G31">
        <v>2</v>
      </c>
      <c r="H31">
        <v>1</v>
      </c>
      <c r="I31">
        <v>2</v>
      </c>
      <c r="J31">
        <v>1</v>
      </c>
      <c r="K31">
        <v>1</v>
      </c>
      <c r="L31">
        <v>2</v>
      </c>
      <c r="M31">
        <v>2</v>
      </c>
      <c r="N31">
        <v>1</v>
      </c>
      <c r="O31">
        <v>1</v>
      </c>
      <c r="P31" s="19">
        <v>2</v>
      </c>
    </row>
    <row r="32" spans="1:16" x14ac:dyDescent="0.35">
      <c r="A32">
        <f t="shared" si="6"/>
        <v>15</v>
      </c>
      <c r="B32" s="18">
        <v>2</v>
      </c>
      <c r="C32">
        <v>2</v>
      </c>
      <c r="D32">
        <v>1</v>
      </c>
      <c r="E32">
        <v>2</v>
      </c>
      <c r="F32">
        <v>1</v>
      </c>
      <c r="G32">
        <v>1</v>
      </c>
      <c r="H32">
        <v>2</v>
      </c>
      <c r="I32">
        <v>1</v>
      </c>
      <c r="J32">
        <v>2</v>
      </c>
      <c r="K32">
        <v>2</v>
      </c>
      <c r="L32">
        <v>1</v>
      </c>
      <c r="M32">
        <v>2</v>
      </c>
      <c r="N32">
        <v>1</v>
      </c>
      <c r="O32">
        <v>1</v>
      </c>
      <c r="P32" s="19">
        <v>2</v>
      </c>
    </row>
    <row r="33" spans="1:32" x14ac:dyDescent="0.35">
      <c r="A33">
        <f t="shared" si="6"/>
        <v>16</v>
      </c>
      <c r="B33" s="23">
        <v>2</v>
      </c>
      <c r="C33" s="26">
        <v>2</v>
      </c>
      <c r="D33" s="26">
        <v>1</v>
      </c>
      <c r="E33" s="26">
        <v>2</v>
      </c>
      <c r="F33" s="26">
        <v>1</v>
      </c>
      <c r="G33" s="26">
        <v>1</v>
      </c>
      <c r="H33" s="26">
        <v>2</v>
      </c>
      <c r="I33" s="26">
        <v>2</v>
      </c>
      <c r="J33" s="26">
        <v>1</v>
      </c>
      <c r="K33" s="26">
        <v>1</v>
      </c>
      <c r="L33" s="26">
        <v>2</v>
      </c>
      <c r="M33" s="26">
        <v>1</v>
      </c>
      <c r="N33" s="26">
        <v>2</v>
      </c>
      <c r="O33" s="26">
        <v>2</v>
      </c>
      <c r="P33" s="24">
        <v>1</v>
      </c>
    </row>
    <row r="35" spans="1:32" x14ac:dyDescent="0.35">
      <c r="A35" s="1" t="s">
        <v>27</v>
      </c>
      <c r="B35">
        <v>1</v>
      </c>
      <c r="C35">
        <f t="shared" ref="C35:AF35" si="7">B35+1</f>
        <v>2</v>
      </c>
      <c r="D35">
        <f t="shared" si="7"/>
        <v>3</v>
      </c>
      <c r="E35">
        <f t="shared" si="7"/>
        <v>4</v>
      </c>
      <c r="F35">
        <f t="shared" si="7"/>
        <v>5</v>
      </c>
      <c r="G35">
        <f t="shared" si="7"/>
        <v>6</v>
      </c>
      <c r="H35">
        <f t="shared" si="7"/>
        <v>7</v>
      </c>
      <c r="I35">
        <f t="shared" si="7"/>
        <v>8</v>
      </c>
      <c r="J35">
        <f t="shared" si="7"/>
        <v>9</v>
      </c>
      <c r="K35">
        <f t="shared" si="7"/>
        <v>10</v>
      </c>
      <c r="L35">
        <f t="shared" si="7"/>
        <v>11</v>
      </c>
      <c r="M35">
        <f t="shared" si="7"/>
        <v>12</v>
      </c>
      <c r="N35">
        <f t="shared" si="7"/>
        <v>13</v>
      </c>
      <c r="O35">
        <f t="shared" si="7"/>
        <v>14</v>
      </c>
      <c r="P35">
        <f t="shared" si="7"/>
        <v>15</v>
      </c>
      <c r="Q35">
        <f t="shared" si="7"/>
        <v>16</v>
      </c>
      <c r="R35">
        <f t="shared" si="7"/>
        <v>17</v>
      </c>
      <c r="S35">
        <f t="shared" si="7"/>
        <v>18</v>
      </c>
      <c r="T35">
        <f t="shared" si="7"/>
        <v>19</v>
      </c>
      <c r="U35">
        <f t="shared" si="7"/>
        <v>20</v>
      </c>
      <c r="V35">
        <f t="shared" si="7"/>
        <v>21</v>
      </c>
      <c r="W35">
        <f t="shared" si="7"/>
        <v>22</v>
      </c>
      <c r="X35">
        <f t="shared" si="7"/>
        <v>23</v>
      </c>
      <c r="Y35">
        <f t="shared" si="7"/>
        <v>24</v>
      </c>
      <c r="Z35">
        <f t="shared" si="7"/>
        <v>25</v>
      </c>
      <c r="AA35">
        <f t="shared" si="7"/>
        <v>26</v>
      </c>
      <c r="AB35">
        <f t="shared" si="7"/>
        <v>27</v>
      </c>
      <c r="AC35">
        <f t="shared" si="7"/>
        <v>28</v>
      </c>
      <c r="AD35">
        <f t="shared" si="7"/>
        <v>29</v>
      </c>
      <c r="AE35">
        <f t="shared" si="7"/>
        <v>30</v>
      </c>
      <c r="AF35">
        <f t="shared" si="7"/>
        <v>31</v>
      </c>
    </row>
    <row r="36" spans="1:32" x14ac:dyDescent="0.35">
      <c r="A36" s="1" t="s">
        <v>10</v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40"/>
    </row>
    <row r="37" spans="1:32" x14ac:dyDescent="0.35">
      <c r="A37">
        <v>1</v>
      </c>
      <c r="B37" s="12">
        <v>1</v>
      </c>
      <c r="C37" s="15">
        <v>1</v>
      </c>
      <c r="D37" s="15">
        <v>1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5">
        <v>1</v>
      </c>
      <c r="AE37" s="15">
        <v>1</v>
      </c>
      <c r="AF37" s="13">
        <v>1</v>
      </c>
    </row>
    <row r="38" spans="1:32" x14ac:dyDescent="0.35">
      <c r="A38">
        <f>A37+1</f>
        <v>2</v>
      </c>
      <c r="B38" s="1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2</v>
      </c>
      <c r="Y38">
        <v>2</v>
      </c>
      <c r="Z38">
        <v>2</v>
      </c>
      <c r="AA38">
        <v>2</v>
      </c>
      <c r="AB38">
        <v>2</v>
      </c>
      <c r="AC38">
        <v>2</v>
      </c>
      <c r="AD38">
        <v>2</v>
      </c>
      <c r="AE38">
        <v>2</v>
      </c>
      <c r="AF38" s="19">
        <v>2</v>
      </c>
    </row>
    <row r="39" spans="1:32" x14ac:dyDescent="0.35">
      <c r="A39">
        <f t="shared" ref="A39:A68" si="8">A38+1</f>
        <v>3</v>
      </c>
      <c r="B39" s="18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2</v>
      </c>
      <c r="J39">
        <v>2</v>
      </c>
      <c r="K39">
        <v>2</v>
      </c>
      <c r="L39">
        <v>2</v>
      </c>
      <c r="M39">
        <v>2</v>
      </c>
      <c r="N39">
        <v>2</v>
      </c>
      <c r="O39">
        <v>2</v>
      </c>
      <c r="P39">
        <v>2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2</v>
      </c>
      <c r="Z39">
        <v>2</v>
      </c>
      <c r="AA39">
        <v>2</v>
      </c>
      <c r="AB39">
        <v>2</v>
      </c>
      <c r="AC39">
        <v>2</v>
      </c>
      <c r="AD39">
        <v>2</v>
      </c>
      <c r="AE39">
        <v>2</v>
      </c>
      <c r="AF39" s="19">
        <v>2</v>
      </c>
    </row>
    <row r="40" spans="1:32" x14ac:dyDescent="0.35">
      <c r="A40">
        <f t="shared" si="8"/>
        <v>4</v>
      </c>
      <c r="B40" s="18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2</v>
      </c>
      <c r="J40">
        <v>2</v>
      </c>
      <c r="K40">
        <v>2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2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 s="19">
        <v>1</v>
      </c>
    </row>
    <row r="41" spans="1:32" x14ac:dyDescent="0.35">
      <c r="A41">
        <f t="shared" si="8"/>
        <v>5</v>
      </c>
      <c r="B41" s="18">
        <v>1</v>
      </c>
      <c r="C41">
        <v>1</v>
      </c>
      <c r="D41">
        <v>1</v>
      </c>
      <c r="E41">
        <v>2</v>
      </c>
      <c r="F41">
        <v>2</v>
      </c>
      <c r="G41">
        <v>2</v>
      </c>
      <c r="H41">
        <v>2</v>
      </c>
      <c r="I41">
        <v>1</v>
      </c>
      <c r="J41">
        <v>1</v>
      </c>
      <c r="K41">
        <v>1</v>
      </c>
      <c r="L41">
        <v>1</v>
      </c>
      <c r="M41">
        <v>2</v>
      </c>
      <c r="N41">
        <v>2</v>
      </c>
      <c r="O41">
        <v>2</v>
      </c>
      <c r="P41">
        <v>2</v>
      </c>
      <c r="Q41">
        <v>1</v>
      </c>
      <c r="R41">
        <v>1</v>
      </c>
      <c r="S41">
        <v>1</v>
      </c>
      <c r="T41">
        <v>1</v>
      </c>
      <c r="U41">
        <v>2</v>
      </c>
      <c r="V41">
        <v>2</v>
      </c>
      <c r="W41">
        <v>2</v>
      </c>
      <c r="X41">
        <v>2</v>
      </c>
      <c r="Y41">
        <v>1</v>
      </c>
      <c r="Z41">
        <v>1</v>
      </c>
      <c r="AA41">
        <v>1</v>
      </c>
      <c r="AB41">
        <v>1</v>
      </c>
      <c r="AC41">
        <v>2</v>
      </c>
      <c r="AD41">
        <v>2</v>
      </c>
      <c r="AE41">
        <v>2</v>
      </c>
      <c r="AF41" s="19">
        <v>2</v>
      </c>
    </row>
    <row r="42" spans="1:32" x14ac:dyDescent="0.35">
      <c r="A42">
        <f t="shared" si="8"/>
        <v>6</v>
      </c>
      <c r="B42" s="18">
        <v>1</v>
      </c>
      <c r="C42">
        <v>1</v>
      </c>
      <c r="D42">
        <v>1</v>
      </c>
      <c r="E42">
        <v>2</v>
      </c>
      <c r="F42">
        <v>2</v>
      </c>
      <c r="G42">
        <v>2</v>
      </c>
      <c r="H42">
        <v>2</v>
      </c>
      <c r="I42">
        <v>1</v>
      </c>
      <c r="J42">
        <v>1</v>
      </c>
      <c r="K42">
        <v>1</v>
      </c>
      <c r="L42">
        <v>1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1</v>
      </c>
      <c r="V42">
        <v>1</v>
      </c>
      <c r="W42">
        <v>1</v>
      </c>
      <c r="X42">
        <v>1</v>
      </c>
      <c r="Y42">
        <v>2</v>
      </c>
      <c r="Z42">
        <v>2</v>
      </c>
      <c r="AA42">
        <v>2</v>
      </c>
      <c r="AB42">
        <v>2</v>
      </c>
      <c r="AC42">
        <v>1</v>
      </c>
      <c r="AD42">
        <v>1</v>
      </c>
      <c r="AE42">
        <v>1</v>
      </c>
      <c r="AF42" s="19">
        <v>1</v>
      </c>
    </row>
    <row r="43" spans="1:32" x14ac:dyDescent="0.35">
      <c r="A43">
        <f t="shared" si="8"/>
        <v>7</v>
      </c>
      <c r="B43" s="18">
        <v>1</v>
      </c>
      <c r="C43">
        <v>1</v>
      </c>
      <c r="D43">
        <v>1</v>
      </c>
      <c r="E43">
        <v>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1</v>
      </c>
      <c r="AD43">
        <v>1</v>
      </c>
      <c r="AE43">
        <v>1</v>
      </c>
      <c r="AF43" s="19">
        <v>1</v>
      </c>
    </row>
    <row r="44" spans="1:32" x14ac:dyDescent="0.35">
      <c r="A44">
        <f t="shared" si="8"/>
        <v>8</v>
      </c>
      <c r="B44" s="18">
        <v>1</v>
      </c>
      <c r="C44">
        <v>1</v>
      </c>
      <c r="D44">
        <v>1</v>
      </c>
      <c r="E44">
        <v>2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1</v>
      </c>
      <c r="N44">
        <v>1</v>
      </c>
      <c r="O44">
        <v>1</v>
      </c>
      <c r="P44">
        <v>1</v>
      </c>
      <c r="Q44">
        <v>2</v>
      </c>
      <c r="R44">
        <v>2</v>
      </c>
      <c r="S44">
        <v>2</v>
      </c>
      <c r="T44">
        <v>2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2</v>
      </c>
      <c r="AD44">
        <v>2</v>
      </c>
      <c r="AE44">
        <v>2</v>
      </c>
      <c r="AF44" s="19">
        <v>2</v>
      </c>
    </row>
    <row r="45" spans="1:32" x14ac:dyDescent="0.35">
      <c r="A45">
        <f t="shared" si="8"/>
        <v>9</v>
      </c>
      <c r="B45" s="18">
        <v>1</v>
      </c>
      <c r="C45">
        <v>2</v>
      </c>
      <c r="D45">
        <v>2</v>
      </c>
      <c r="E45">
        <v>1</v>
      </c>
      <c r="F45">
        <v>1</v>
      </c>
      <c r="G45">
        <v>2</v>
      </c>
      <c r="H45">
        <v>2</v>
      </c>
      <c r="I45">
        <v>1</v>
      </c>
      <c r="J45">
        <v>1</v>
      </c>
      <c r="K45">
        <v>2</v>
      </c>
      <c r="L45">
        <v>2</v>
      </c>
      <c r="M45">
        <v>1</v>
      </c>
      <c r="N45">
        <v>1</v>
      </c>
      <c r="O45">
        <v>2</v>
      </c>
      <c r="P45">
        <v>2</v>
      </c>
      <c r="Q45">
        <v>1</v>
      </c>
      <c r="R45">
        <v>1</v>
      </c>
      <c r="S45">
        <v>2</v>
      </c>
      <c r="T45">
        <v>2</v>
      </c>
      <c r="U45">
        <v>1</v>
      </c>
      <c r="V45">
        <v>1</v>
      </c>
      <c r="W45">
        <v>2</v>
      </c>
      <c r="X45">
        <v>2</v>
      </c>
      <c r="Y45">
        <v>1</v>
      </c>
      <c r="Z45">
        <v>1</v>
      </c>
      <c r="AA45">
        <v>2</v>
      </c>
      <c r="AB45">
        <v>2</v>
      </c>
      <c r="AC45">
        <v>1</v>
      </c>
      <c r="AD45">
        <v>1</v>
      </c>
      <c r="AE45">
        <v>2</v>
      </c>
      <c r="AF45" s="19">
        <v>2</v>
      </c>
    </row>
    <row r="46" spans="1:32" x14ac:dyDescent="0.35">
      <c r="A46">
        <f t="shared" si="8"/>
        <v>10</v>
      </c>
      <c r="B46" s="18">
        <v>1</v>
      </c>
      <c r="C46">
        <v>2</v>
      </c>
      <c r="D46">
        <v>2</v>
      </c>
      <c r="E46">
        <v>1</v>
      </c>
      <c r="F46">
        <v>1</v>
      </c>
      <c r="G46">
        <v>2</v>
      </c>
      <c r="H46">
        <v>2</v>
      </c>
      <c r="I46">
        <v>1</v>
      </c>
      <c r="J46">
        <v>1</v>
      </c>
      <c r="K46">
        <v>2</v>
      </c>
      <c r="L46">
        <v>2</v>
      </c>
      <c r="M46">
        <v>1</v>
      </c>
      <c r="N46">
        <v>1</v>
      </c>
      <c r="O46">
        <v>2</v>
      </c>
      <c r="P46">
        <v>2</v>
      </c>
      <c r="Q46">
        <v>2</v>
      </c>
      <c r="R46">
        <v>2</v>
      </c>
      <c r="S46">
        <v>1</v>
      </c>
      <c r="T46">
        <v>1</v>
      </c>
      <c r="U46">
        <v>2</v>
      </c>
      <c r="V46">
        <v>2</v>
      </c>
      <c r="W46">
        <v>1</v>
      </c>
      <c r="X46">
        <v>1</v>
      </c>
      <c r="Y46">
        <v>2</v>
      </c>
      <c r="Z46">
        <v>2</v>
      </c>
      <c r="AA46">
        <v>1</v>
      </c>
      <c r="AB46">
        <v>1</v>
      </c>
      <c r="AC46">
        <v>2</v>
      </c>
      <c r="AD46">
        <v>2</v>
      </c>
      <c r="AE46">
        <v>1</v>
      </c>
      <c r="AF46" s="19">
        <v>1</v>
      </c>
    </row>
    <row r="47" spans="1:32" x14ac:dyDescent="0.35">
      <c r="A47">
        <f t="shared" si="8"/>
        <v>11</v>
      </c>
      <c r="B47" s="18">
        <v>1</v>
      </c>
      <c r="C47">
        <v>2</v>
      </c>
      <c r="D47">
        <v>2</v>
      </c>
      <c r="E47">
        <v>1</v>
      </c>
      <c r="F47">
        <v>1</v>
      </c>
      <c r="G47">
        <v>2</v>
      </c>
      <c r="H47">
        <v>2</v>
      </c>
      <c r="I47">
        <v>2</v>
      </c>
      <c r="J47">
        <v>2</v>
      </c>
      <c r="K47">
        <v>1</v>
      </c>
      <c r="L47">
        <v>1</v>
      </c>
      <c r="M47">
        <v>2</v>
      </c>
      <c r="N47">
        <v>2</v>
      </c>
      <c r="O47">
        <v>1</v>
      </c>
      <c r="P47">
        <v>1</v>
      </c>
      <c r="Q47">
        <v>1</v>
      </c>
      <c r="R47">
        <v>1</v>
      </c>
      <c r="S47">
        <v>2</v>
      </c>
      <c r="T47">
        <v>2</v>
      </c>
      <c r="U47">
        <v>1</v>
      </c>
      <c r="V47">
        <v>1</v>
      </c>
      <c r="W47">
        <v>2</v>
      </c>
      <c r="X47">
        <v>2</v>
      </c>
      <c r="Y47">
        <v>2</v>
      </c>
      <c r="Z47">
        <v>2</v>
      </c>
      <c r="AA47">
        <v>1</v>
      </c>
      <c r="AB47">
        <v>1</v>
      </c>
      <c r="AC47">
        <v>2</v>
      </c>
      <c r="AD47">
        <v>2</v>
      </c>
      <c r="AE47">
        <v>1</v>
      </c>
      <c r="AF47" s="19">
        <v>1</v>
      </c>
    </row>
    <row r="48" spans="1:32" x14ac:dyDescent="0.35">
      <c r="A48">
        <f t="shared" si="8"/>
        <v>12</v>
      </c>
      <c r="B48" s="18">
        <v>1</v>
      </c>
      <c r="C48">
        <v>2</v>
      </c>
      <c r="D48">
        <v>2</v>
      </c>
      <c r="E48">
        <v>1</v>
      </c>
      <c r="F48">
        <v>1</v>
      </c>
      <c r="G48">
        <v>2</v>
      </c>
      <c r="H48">
        <v>2</v>
      </c>
      <c r="I48">
        <v>2</v>
      </c>
      <c r="J48">
        <v>2</v>
      </c>
      <c r="K48">
        <v>1</v>
      </c>
      <c r="L48">
        <v>1</v>
      </c>
      <c r="M48">
        <v>2</v>
      </c>
      <c r="N48">
        <v>2</v>
      </c>
      <c r="O48">
        <v>1</v>
      </c>
      <c r="P48">
        <v>1</v>
      </c>
      <c r="Q48">
        <v>2</v>
      </c>
      <c r="R48">
        <v>2</v>
      </c>
      <c r="S48">
        <v>1</v>
      </c>
      <c r="T48">
        <v>1</v>
      </c>
      <c r="U48">
        <v>2</v>
      </c>
      <c r="V48">
        <v>2</v>
      </c>
      <c r="W48">
        <v>1</v>
      </c>
      <c r="X48">
        <v>1</v>
      </c>
      <c r="Y48">
        <v>1</v>
      </c>
      <c r="Z48">
        <v>1</v>
      </c>
      <c r="AA48">
        <v>2</v>
      </c>
      <c r="AB48">
        <v>2</v>
      </c>
      <c r="AC48">
        <v>1</v>
      </c>
      <c r="AD48">
        <v>1</v>
      </c>
      <c r="AE48">
        <v>2</v>
      </c>
      <c r="AF48" s="19">
        <v>2</v>
      </c>
    </row>
    <row r="49" spans="1:32" x14ac:dyDescent="0.35">
      <c r="A49">
        <f t="shared" si="8"/>
        <v>13</v>
      </c>
      <c r="B49" s="18">
        <v>1</v>
      </c>
      <c r="C49">
        <v>2</v>
      </c>
      <c r="D49">
        <v>2</v>
      </c>
      <c r="E49">
        <v>2</v>
      </c>
      <c r="F49">
        <v>2</v>
      </c>
      <c r="G49">
        <v>1</v>
      </c>
      <c r="H49">
        <v>1</v>
      </c>
      <c r="I49">
        <v>1</v>
      </c>
      <c r="J49">
        <v>1</v>
      </c>
      <c r="K49">
        <v>2</v>
      </c>
      <c r="L49">
        <v>2</v>
      </c>
      <c r="M49">
        <v>2</v>
      </c>
      <c r="N49">
        <v>2</v>
      </c>
      <c r="O49">
        <v>1</v>
      </c>
      <c r="P49">
        <v>1</v>
      </c>
      <c r="Q49">
        <v>1</v>
      </c>
      <c r="R49">
        <v>1</v>
      </c>
      <c r="S49">
        <v>2</v>
      </c>
      <c r="T49">
        <v>2</v>
      </c>
      <c r="U49">
        <v>2</v>
      </c>
      <c r="V49">
        <v>2</v>
      </c>
      <c r="W49">
        <v>1</v>
      </c>
      <c r="X49">
        <v>1</v>
      </c>
      <c r="Y49">
        <v>1</v>
      </c>
      <c r="Z49">
        <v>1</v>
      </c>
      <c r="AA49">
        <v>2</v>
      </c>
      <c r="AB49">
        <v>2</v>
      </c>
      <c r="AC49">
        <v>2</v>
      </c>
      <c r="AD49">
        <v>2</v>
      </c>
      <c r="AE49">
        <v>1</v>
      </c>
      <c r="AF49" s="19">
        <v>1</v>
      </c>
    </row>
    <row r="50" spans="1:32" x14ac:dyDescent="0.35">
      <c r="A50">
        <f t="shared" si="8"/>
        <v>14</v>
      </c>
      <c r="B50" s="18">
        <v>1</v>
      </c>
      <c r="C50">
        <v>2</v>
      </c>
      <c r="D50">
        <v>2</v>
      </c>
      <c r="E50">
        <v>2</v>
      </c>
      <c r="F50">
        <v>2</v>
      </c>
      <c r="G50">
        <v>1</v>
      </c>
      <c r="H50">
        <v>1</v>
      </c>
      <c r="I50">
        <v>1</v>
      </c>
      <c r="J50">
        <v>1</v>
      </c>
      <c r="K50">
        <v>2</v>
      </c>
      <c r="L50">
        <v>2</v>
      </c>
      <c r="M50">
        <v>2</v>
      </c>
      <c r="N50">
        <v>2</v>
      </c>
      <c r="O50">
        <v>1</v>
      </c>
      <c r="P50">
        <v>1</v>
      </c>
      <c r="Q50">
        <v>2</v>
      </c>
      <c r="R50">
        <v>2</v>
      </c>
      <c r="S50">
        <v>1</v>
      </c>
      <c r="T50">
        <v>1</v>
      </c>
      <c r="U50">
        <v>1</v>
      </c>
      <c r="V50">
        <v>1</v>
      </c>
      <c r="W50">
        <v>2</v>
      </c>
      <c r="X50">
        <v>2</v>
      </c>
      <c r="Y50">
        <v>2</v>
      </c>
      <c r="Z50">
        <v>2</v>
      </c>
      <c r="AA50">
        <v>1</v>
      </c>
      <c r="AB50">
        <v>1</v>
      </c>
      <c r="AC50">
        <v>1</v>
      </c>
      <c r="AD50">
        <v>1</v>
      </c>
      <c r="AE50">
        <v>2</v>
      </c>
      <c r="AF50" s="19">
        <v>2</v>
      </c>
    </row>
    <row r="51" spans="1:32" x14ac:dyDescent="0.35">
      <c r="A51">
        <f t="shared" si="8"/>
        <v>15</v>
      </c>
      <c r="B51" s="18">
        <v>1</v>
      </c>
      <c r="C51">
        <v>2</v>
      </c>
      <c r="D51">
        <v>2</v>
      </c>
      <c r="E51">
        <v>2</v>
      </c>
      <c r="F51">
        <v>2</v>
      </c>
      <c r="G51">
        <v>1</v>
      </c>
      <c r="H51">
        <v>1</v>
      </c>
      <c r="I51">
        <v>2</v>
      </c>
      <c r="J51">
        <v>2</v>
      </c>
      <c r="K51">
        <v>1</v>
      </c>
      <c r="L51">
        <v>1</v>
      </c>
      <c r="M51">
        <v>1</v>
      </c>
      <c r="N51">
        <v>1</v>
      </c>
      <c r="O51">
        <v>2</v>
      </c>
      <c r="P51">
        <v>2</v>
      </c>
      <c r="Q51">
        <v>1</v>
      </c>
      <c r="R51">
        <v>1</v>
      </c>
      <c r="S51">
        <v>2</v>
      </c>
      <c r="T51">
        <v>2</v>
      </c>
      <c r="U51">
        <v>2</v>
      </c>
      <c r="V51">
        <v>2</v>
      </c>
      <c r="W51">
        <v>1</v>
      </c>
      <c r="X51">
        <v>1</v>
      </c>
      <c r="Y51">
        <v>2</v>
      </c>
      <c r="Z51">
        <v>2</v>
      </c>
      <c r="AA51">
        <v>1</v>
      </c>
      <c r="AB51">
        <v>1</v>
      </c>
      <c r="AC51">
        <v>1</v>
      </c>
      <c r="AD51">
        <v>1</v>
      </c>
      <c r="AE51">
        <v>2</v>
      </c>
      <c r="AF51" s="19">
        <v>2</v>
      </c>
    </row>
    <row r="52" spans="1:32" x14ac:dyDescent="0.35">
      <c r="A52">
        <f t="shared" si="8"/>
        <v>16</v>
      </c>
      <c r="B52" s="18">
        <v>1</v>
      </c>
      <c r="C52">
        <v>2</v>
      </c>
      <c r="D52">
        <v>2</v>
      </c>
      <c r="E52">
        <v>2</v>
      </c>
      <c r="F52">
        <v>2</v>
      </c>
      <c r="G52">
        <v>1</v>
      </c>
      <c r="H52">
        <v>1</v>
      </c>
      <c r="I52">
        <v>2</v>
      </c>
      <c r="J52">
        <v>2</v>
      </c>
      <c r="K52">
        <v>1</v>
      </c>
      <c r="L52">
        <v>1</v>
      </c>
      <c r="M52">
        <v>1</v>
      </c>
      <c r="N52">
        <v>1</v>
      </c>
      <c r="O52">
        <v>2</v>
      </c>
      <c r="P52">
        <v>2</v>
      </c>
      <c r="Q52">
        <v>2</v>
      </c>
      <c r="R52">
        <v>2</v>
      </c>
      <c r="S52">
        <v>1</v>
      </c>
      <c r="T52">
        <v>1</v>
      </c>
      <c r="U52">
        <v>1</v>
      </c>
      <c r="V52">
        <v>1</v>
      </c>
      <c r="W52">
        <v>2</v>
      </c>
      <c r="X52">
        <v>2</v>
      </c>
      <c r="Y52">
        <v>1</v>
      </c>
      <c r="Z52">
        <v>1</v>
      </c>
      <c r="AA52">
        <v>2</v>
      </c>
      <c r="AB52">
        <v>2</v>
      </c>
      <c r="AC52">
        <v>2</v>
      </c>
      <c r="AD52">
        <v>2</v>
      </c>
      <c r="AE52">
        <v>1</v>
      </c>
      <c r="AF52" s="19">
        <v>1</v>
      </c>
    </row>
    <row r="53" spans="1:32" x14ac:dyDescent="0.35">
      <c r="A53">
        <f t="shared" si="8"/>
        <v>17</v>
      </c>
      <c r="B53" s="18">
        <v>2</v>
      </c>
      <c r="C53">
        <v>1</v>
      </c>
      <c r="D53">
        <v>2</v>
      </c>
      <c r="E53">
        <v>1</v>
      </c>
      <c r="F53">
        <v>2</v>
      </c>
      <c r="G53">
        <v>1</v>
      </c>
      <c r="H53">
        <v>2</v>
      </c>
      <c r="I53">
        <v>1</v>
      </c>
      <c r="J53">
        <v>2</v>
      </c>
      <c r="K53">
        <v>1</v>
      </c>
      <c r="L53">
        <v>2</v>
      </c>
      <c r="M53">
        <v>1</v>
      </c>
      <c r="N53">
        <v>2</v>
      </c>
      <c r="O53">
        <v>1</v>
      </c>
      <c r="P53">
        <v>2</v>
      </c>
      <c r="Q53">
        <v>1</v>
      </c>
      <c r="R53">
        <v>2</v>
      </c>
      <c r="S53">
        <v>1</v>
      </c>
      <c r="T53">
        <v>2</v>
      </c>
      <c r="U53">
        <v>1</v>
      </c>
      <c r="V53">
        <v>2</v>
      </c>
      <c r="W53">
        <v>1</v>
      </c>
      <c r="X53">
        <v>2</v>
      </c>
      <c r="Y53">
        <v>1</v>
      </c>
      <c r="Z53">
        <v>2</v>
      </c>
      <c r="AA53">
        <v>1</v>
      </c>
      <c r="AB53">
        <v>2</v>
      </c>
      <c r="AC53">
        <v>1</v>
      </c>
      <c r="AD53">
        <v>2</v>
      </c>
      <c r="AE53">
        <v>1</v>
      </c>
      <c r="AF53" s="19">
        <v>2</v>
      </c>
    </row>
    <row r="54" spans="1:32" x14ac:dyDescent="0.35">
      <c r="A54">
        <f t="shared" si="8"/>
        <v>18</v>
      </c>
      <c r="B54" s="18">
        <v>2</v>
      </c>
      <c r="C54">
        <v>1</v>
      </c>
      <c r="D54">
        <v>2</v>
      </c>
      <c r="E54">
        <v>1</v>
      </c>
      <c r="F54">
        <v>2</v>
      </c>
      <c r="G54">
        <v>1</v>
      </c>
      <c r="H54">
        <v>2</v>
      </c>
      <c r="I54">
        <v>1</v>
      </c>
      <c r="J54">
        <v>2</v>
      </c>
      <c r="K54">
        <v>1</v>
      </c>
      <c r="L54">
        <v>2</v>
      </c>
      <c r="M54">
        <v>1</v>
      </c>
      <c r="N54">
        <v>2</v>
      </c>
      <c r="O54">
        <v>1</v>
      </c>
      <c r="P54">
        <v>2</v>
      </c>
      <c r="Q54">
        <v>2</v>
      </c>
      <c r="R54">
        <v>1</v>
      </c>
      <c r="S54">
        <v>2</v>
      </c>
      <c r="T54">
        <v>1</v>
      </c>
      <c r="U54">
        <v>2</v>
      </c>
      <c r="V54">
        <v>1</v>
      </c>
      <c r="W54">
        <v>2</v>
      </c>
      <c r="X54">
        <v>1</v>
      </c>
      <c r="Y54">
        <v>2</v>
      </c>
      <c r="Z54">
        <v>1</v>
      </c>
      <c r="AA54">
        <v>2</v>
      </c>
      <c r="AB54">
        <v>1</v>
      </c>
      <c r="AC54">
        <v>2</v>
      </c>
      <c r="AD54">
        <v>1</v>
      </c>
      <c r="AE54">
        <v>2</v>
      </c>
      <c r="AF54" s="19">
        <v>1</v>
      </c>
    </row>
    <row r="55" spans="1:32" x14ac:dyDescent="0.35">
      <c r="A55">
        <f t="shared" si="8"/>
        <v>19</v>
      </c>
      <c r="B55" s="18">
        <v>2</v>
      </c>
      <c r="C55">
        <v>1</v>
      </c>
      <c r="D55">
        <v>2</v>
      </c>
      <c r="E55">
        <v>1</v>
      </c>
      <c r="F55">
        <v>2</v>
      </c>
      <c r="G55">
        <v>1</v>
      </c>
      <c r="H55">
        <v>2</v>
      </c>
      <c r="I55">
        <v>2</v>
      </c>
      <c r="J55">
        <v>1</v>
      </c>
      <c r="K55">
        <v>2</v>
      </c>
      <c r="L55">
        <v>1</v>
      </c>
      <c r="M55">
        <v>2</v>
      </c>
      <c r="N55">
        <v>1</v>
      </c>
      <c r="O55">
        <v>2</v>
      </c>
      <c r="P55">
        <v>1</v>
      </c>
      <c r="Q55">
        <v>1</v>
      </c>
      <c r="R55">
        <v>2</v>
      </c>
      <c r="S55">
        <v>1</v>
      </c>
      <c r="T55">
        <v>2</v>
      </c>
      <c r="U55">
        <v>1</v>
      </c>
      <c r="V55">
        <v>2</v>
      </c>
      <c r="W55">
        <v>1</v>
      </c>
      <c r="X55">
        <v>2</v>
      </c>
      <c r="Y55">
        <v>2</v>
      </c>
      <c r="Z55">
        <v>1</v>
      </c>
      <c r="AA55">
        <v>2</v>
      </c>
      <c r="AB55">
        <v>1</v>
      </c>
      <c r="AC55">
        <v>2</v>
      </c>
      <c r="AD55">
        <v>1</v>
      </c>
      <c r="AE55">
        <v>2</v>
      </c>
      <c r="AF55" s="19">
        <v>1</v>
      </c>
    </row>
    <row r="56" spans="1:32" x14ac:dyDescent="0.35">
      <c r="A56">
        <f t="shared" si="8"/>
        <v>20</v>
      </c>
      <c r="B56" s="18">
        <v>2</v>
      </c>
      <c r="C56">
        <v>1</v>
      </c>
      <c r="D56">
        <v>2</v>
      </c>
      <c r="E56">
        <v>1</v>
      </c>
      <c r="F56">
        <v>2</v>
      </c>
      <c r="G56">
        <v>1</v>
      </c>
      <c r="H56">
        <v>2</v>
      </c>
      <c r="I56">
        <v>2</v>
      </c>
      <c r="J56">
        <v>1</v>
      </c>
      <c r="K56">
        <v>2</v>
      </c>
      <c r="L56">
        <v>1</v>
      </c>
      <c r="M56">
        <v>2</v>
      </c>
      <c r="N56">
        <v>1</v>
      </c>
      <c r="O56">
        <v>2</v>
      </c>
      <c r="P56">
        <v>1</v>
      </c>
      <c r="Q56">
        <v>2</v>
      </c>
      <c r="R56">
        <v>1</v>
      </c>
      <c r="S56">
        <v>2</v>
      </c>
      <c r="T56">
        <v>1</v>
      </c>
      <c r="U56">
        <v>2</v>
      </c>
      <c r="V56">
        <v>1</v>
      </c>
      <c r="W56">
        <v>2</v>
      </c>
      <c r="X56">
        <v>1</v>
      </c>
      <c r="Y56">
        <v>1</v>
      </c>
      <c r="Z56">
        <v>2</v>
      </c>
      <c r="AA56">
        <v>1</v>
      </c>
      <c r="AB56">
        <v>2</v>
      </c>
      <c r="AC56">
        <v>1</v>
      </c>
      <c r="AD56">
        <v>2</v>
      </c>
      <c r="AE56">
        <v>1</v>
      </c>
      <c r="AF56" s="19">
        <v>2</v>
      </c>
    </row>
    <row r="57" spans="1:32" x14ac:dyDescent="0.35">
      <c r="A57">
        <f t="shared" si="8"/>
        <v>21</v>
      </c>
      <c r="B57" s="18">
        <v>2</v>
      </c>
      <c r="C57">
        <v>1</v>
      </c>
      <c r="D57">
        <v>2</v>
      </c>
      <c r="E57">
        <v>2</v>
      </c>
      <c r="F57">
        <v>1</v>
      </c>
      <c r="G57">
        <v>2</v>
      </c>
      <c r="H57">
        <v>1</v>
      </c>
      <c r="I57">
        <v>1</v>
      </c>
      <c r="J57">
        <v>2</v>
      </c>
      <c r="K57">
        <v>1</v>
      </c>
      <c r="L57">
        <v>2</v>
      </c>
      <c r="M57">
        <v>2</v>
      </c>
      <c r="N57">
        <v>1</v>
      </c>
      <c r="O57">
        <v>2</v>
      </c>
      <c r="P57">
        <v>1</v>
      </c>
      <c r="Q57">
        <v>1</v>
      </c>
      <c r="R57">
        <v>2</v>
      </c>
      <c r="S57">
        <v>1</v>
      </c>
      <c r="T57">
        <v>2</v>
      </c>
      <c r="U57">
        <v>2</v>
      </c>
      <c r="V57">
        <v>1</v>
      </c>
      <c r="W57">
        <v>2</v>
      </c>
      <c r="X57">
        <v>1</v>
      </c>
      <c r="Y57">
        <v>1</v>
      </c>
      <c r="Z57">
        <v>2</v>
      </c>
      <c r="AA57">
        <v>1</v>
      </c>
      <c r="AB57">
        <v>2</v>
      </c>
      <c r="AC57">
        <v>2</v>
      </c>
      <c r="AD57">
        <v>1</v>
      </c>
      <c r="AE57">
        <v>2</v>
      </c>
      <c r="AF57" s="19">
        <v>1</v>
      </c>
    </row>
    <row r="58" spans="1:32" x14ac:dyDescent="0.35">
      <c r="A58">
        <f t="shared" si="8"/>
        <v>22</v>
      </c>
      <c r="B58" s="18">
        <v>2</v>
      </c>
      <c r="C58">
        <v>1</v>
      </c>
      <c r="D58">
        <v>2</v>
      </c>
      <c r="E58">
        <v>2</v>
      </c>
      <c r="F58">
        <v>1</v>
      </c>
      <c r="G58">
        <v>2</v>
      </c>
      <c r="H58">
        <v>1</v>
      </c>
      <c r="I58">
        <v>1</v>
      </c>
      <c r="J58">
        <v>2</v>
      </c>
      <c r="K58">
        <v>1</v>
      </c>
      <c r="L58">
        <v>2</v>
      </c>
      <c r="M58">
        <v>2</v>
      </c>
      <c r="N58">
        <v>1</v>
      </c>
      <c r="O58">
        <v>2</v>
      </c>
      <c r="P58">
        <v>1</v>
      </c>
      <c r="Q58">
        <v>2</v>
      </c>
      <c r="R58">
        <v>1</v>
      </c>
      <c r="S58">
        <v>2</v>
      </c>
      <c r="T58">
        <v>1</v>
      </c>
      <c r="U58">
        <v>1</v>
      </c>
      <c r="V58">
        <v>2</v>
      </c>
      <c r="W58">
        <v>1</v>
      </c>
      <c r="X58">
        <v>2</v>
      </c>
      <c r="Y58">
        <v>2</v>
      </c>
      <c r="Z58">
        <v>1</v>
      </c>
      <c r="AA58">
        <v>2</v>
      </c>
      <c r="AB58">
        <v>1</v>
      </c>
      <c r="AC58">
        <v>1</v>
      </c>
      <c r="AD58">
        <v>2</v>
      </c>
      <c r="AE58">
        <v>1</v>
      </c>
      <c r="AF58" s="19">
        <v>2</v>
      </c>
    </row>
    <row r="59" spans="1:32" x14ac:dyDescent="0.35">
      <c r="A59">
        <f t="shared" si="8"/>
        <v>23</v>
      </c>
      <c r="B59" s="18">
        <v>2</v>
      </c>
      <c r="C59">
        <v>1</v>
      </c>
      <c r="D59">
        <v>2</v>
      </c>
      <c r="E59">
        <v>2</v>
      </c>
      <c r="F59">
        <v>1</v>
      </c>
      <c r="G59">
        <v>2</v>
      </c>
      <c r="H59">
        <v>1</v>
      </c>
      <c r="I59">
        <v>2</v>
      </c>
      <c r="J59">
        <v>1</v>
      </c>
      <c r="K59">
        <v>2</v>
      </c>
      <c r="L59">
        <v>1</v>
      </c>
      <c r="M59">
        <v>1</v>
      </c>
      <c r="N59">
        <v>2</v>
      </c>
      <c r="O59">
        <v>1</v>
      </c>
      <c r="P59">
        <v>2</v>
      </c>
      <c r="Q59">
        <v>1</v>
      </c>
      <c r="R59">
        <v>2</v>
      </c>
      <c r="S59">
        <v>1</v>
      </c>
      <c r="T59">
        <v>2</v>
      </c>
      <c r="U59">
        <v>2</v>
      </c>
      <c r="V59">
        <v>1</v>
      </c>
      <c r="W59">
        <v>2</v>
      </c>
      <c r="X59">
        <v>1</v>
      </c>
      <c r="Y59">
        <v>2</v>
      </c>
      <c r="Z59">
        <v>1</v>
      </c>
      <c r="AA59">
        <v>2</v>
      </c>
      <c r="AB59">
        <v>1</v>
      </c>
      <c r="AC59">
        <v>1</v>
      </c>
      <c r="AD59">
        <v>2</v>
      </c>
      <c r="AE59">
        <v>1</v>
      </c>
      <c r="AF59" s="19">
        <v>2</v>
      </c>
    </row>
    <row r="60" spans="1:32" x14ac:dyDescent="0.35">
      <c r="A60">
        <f t="shared" si="8"/>
        <v>24</v>
      </c>
      <c r="B60" s="18">
        <v>2</v>
      </c>
      <c r="C60">
        <v>1</v>
      </c>
      <c r="D60">
        <v>2</v>
      </c>
      <c r="E60">
        <v>2</v>
      </c>
      <c r="F60">
        <v>1</v>
      </c>
      <c r="G60">
        <v>2</v>
      </c>
      <c r="H60">
        <v>1</v>
      </c>
      <c r="I60">
        <v>2</v>
      </c>
      <c r="J60">
        <v>1</v>
      </c>
      <c r="K60">
        <v>2</v>
      </c>
      <c r="L60">
        <v>1</v>
      </c>
      <c r="M60">
        <v>1</v>
      </c>
      <c r="N60">
        <v>2</v>
      </c>
      <c r="O60">
        <v>1</v>
      </c>
      <c r="P60">
        <v>2</v>
      </c>
      <c r="Q60">
        <v>2</v>
      </c>
      <c r="R60">
        <v>1</v>
      </c>
      <c r="S60">
        <v>2</v>
      </c>
      <c r="T60">
        <v>1</v>
      </c>
      <c r="U60">
        <v>1</v>
      </c>
      <c r="V60">
        <v>2</v>
      </c>
      <c r="W60">
        <v>1</v>
      </c>
      <c r="X60">
        <v>2</v>
      </c>
      <c r="Y60">
        <v>1</v>
      </c>
      <c r="Z60">
        <v>2</v>
      </c>
      <c r="AA60">
        <v>1</v>
      </c>
      <c r="AB60">
        <v>2</v>
      </c>
      <c r="AC60">
        <v>2</v>
      </c>
      <c r="AD60">
        <v>1</v>
      </c>
      <c r="AE60">
        <v>2</v>
      </c>
      <c r="AF60" s="19">
        <v>1</v>
      </c>
    </row>
    <row r="61" spans="1:32" x14ac:dyDescent="0.35">
      <c r="A61">
        <f t="shared" si="8"/>
        <v>25</v>
      </c>
      <c r="B61" s="18">
        <v>2</v>
      </c>
      <c r="C61">
        <v>2</v>
      </c>
      <c r="D61">
        <v>1</v>
      </c>
      <c r="E61">
        <v>1</v>
      </c>
      <c r="F61">
        <v>2</v>
      </c>
      <c r="G61">
        <v>2</v>
      </c>
      <c r="H61">
        <v>1</v>
      </c>
      <c r="I61">
        <v>1</v>
      </c>
      <c r="J61">
        <v>2</v>
      </c>
      <c r="K61">
        <v>2</v>
      </c>
      <c r="L61">
        <v>1</v>
      </c>
      <c r="M61">
        <v>1</v>
      </c>
      <c r="N61">
        <v>2</v>
      </c>
      <c r="O61">
        <v>2</v>
      </c>
      <c r="P61">
        <v>1</v>
      </c>
      <c r="Q61">
        <v>1</v>
      </c>
      <c r="R61">
        <v>2</v>
      </c>
      <c r="S61">
        <v>2</v>
      </c>
      <c r="T61">
        <v>1</v>
      </c>
      <c r="U61">
        <v>1</v>
      </c>
      <c r="V61">
        <v>2</v>
      </c>
      <c r="W61">
        <v>2</v>
      </c>
      <c r="X61">
        <v>1</v>
      </c>
      <c r="Y61">
        <v>1</v>
      </c>
      <c r="Z61">
        <v>2</v>
      </c>
      <c r="AA61">
        <v>2</v>
      </c>
      <c r="AB61">
        <v>1</v>
      </c>
      <c r="AC61">
        <v>1</v>
      </c>
      <c r="AD61">
        <v>2</v>
      </c>
      <c r="AE61">
        <v>2</v>
      </c>
      <c r="AF61" s="19">
        <v>1</v>
      </c>
    </row>
    <row r="62" spans="1:32" x14ac:dyDescent="0.35">
      <c r="A62">
        <f t="shared" si="8"/>
        <v>26</v>
      </c>
      <c r="B62" s="18">
        <v>2</v>
      </c>
      <c r="C62">
        <v>2</v>
      </c>
      <c r="D62">
        <v>1</v>
      </c>
      <c r="E62">
        <v>1</v>
      </c>
      <c r="F62">
        <v>2</v>
      </c>
      <c r="G62">
        <v>2</v>
      </c>
      <c r="H62">
        <v>1</v>
      </c>
      <c r="I62">
        <v>1</v>
      </c>
      <c r="J62">
        <v>2</v>
      </c>
      <c r="K62">
        <v>2</v>
      </c>
      <c r="L62">
        <v>1</v>
      </c>
      <c r="M62">
        <v>1</v>
      </c>
      <c r="N62">
        <v>2</v>
      </c>
      <c r="O62">
        <v>2</v>
      </c>
      <c r="P62">
        <v>1</v>
      </c>
      <c r="Q62">
        <v>2</v>
      </c>
      <c r="R62">
        <v>1</v>
      </c>
      <c r="S62">
        <v>1</v>
      </c>
      <c r="T62">
        <v>2</v>
      </c>
      <c r="U62">
        <v>2</v>
      </c>
      <c r="V62">
        <v>1</v>
      </c>
      <c r="W62">
        <v>1</v>
      </c>
      <c r="X62">
        <v>2</v>
      </c>
      <c r="Y62">
        <v>2</v>
      </c>
      <c r="Z62">
        <v>1</v>
      </c>
      <c r="AA62">
        <v>1</v>
      </c>
      <c r="AB62">
        <v>2</v>
      </c>
      <c r="AC62">
        <v>2</v>
      </c>
      <c r="AD62">
        <v>1</v>
      </c>
      <c r="AE62">
        <v>1</v>
      </c>
      <c r="AF62" s="19">
        <v>2</v>
      </c>
    </row>
    <row r="63" spans="1:32" x14ac:dyDescent="0.35">
      <c r="A63">
        <f t="shared" si="8"/>
        <v>27</v>
      </c>
      <c r="B63" s="18">
        <v>2</v>
      </c>
      <c r="C63">
        <v>2</v>
      </c>
      <c r="D63">
        <v>1</v>
      </c>
      <c r="E63">
        <v>1</v>
      </c>
      <c r="F63">
        <v>2</v>
      </c>
      <c r="G63">
        <v>2</v>
      </c>
      <c r="H63">
        <v>1</v>
      </c>
      <c r="I63">
        <v>2</v>
      </c>
      <c r="J63">
        <v>1</v>
      </c>
      <c r="K63">
        <v>1</v>
      </c>
      <c r="L63">
        <v>2</v>
      </c>
      <c r="M63">
        <v>2</v>
      </c>
      <c r="N63">
        <v>1</v>
      </c>
      <c r="O63">
        <v>1</v>
      </c>
      <c r="P63">
        <v>2</v>
      </c>
      <c r="Q63">
        <v>1</v>
      </c>
      <c r="R63">
        <v>2</v>
      </c>
      <c r="S63">
        <v>2</v>
      </c>
      <c r="T63">
        <v>1</v>
      </c>
      <c r="U63">
        <v>1</v>
      </c>
      <c r="V63">
        <v>2</v>
      </c>
      <c r="W63">
        <v>2</v>
      </c>
      <c r="X63">
        <v>1</v>
      </c>
      <c r="Y63">
        <v>2</v>
      </c>
      <c r="Z63">
        <v>1</v>
      </c>
      <c r="AA63">
        <v>1</v>
      </c>
      <c r="AB63">
        <v>2</v>
      </c>
      <c r="AC63">
        <v>2</v>
      </c>
      <c r="AD63">
        <v>1</v>
      </c>
      <c r="AE63">
        <v>1</v>
      </c>
      <c r="AF63" s="19">
        <v>2</v>
      </c>
    </row>
    <row r="64" spans="1:32" x14ac:dyDescent="0.35">
      <c r="A64">
        <f t="shared" si="8"/>
        <v>28</v>
      </c>
      <c r="B64" s="18">
        <v>2</v>
      </c>
      <c r="C64">
        <v>2</v>
      </c>
      <c r="D64">
        <v>1</v>
      </c>
      <c r="E64">
        <v>1</v>
      </c>
      <c r="F64">
        <v>2</v>
      </c>
      <c r="G64">
        <v>2</v>
      </c>
      <c r="H64">
        <v>1</v>
      </c>
      <c r="I64">
        <v>2</v>
      </c>
      <c r="J64">
        <v>1</v>
      </c>
      <c r="K64">
        <v>1</v>
      </c>
      <c r="L64">
        <v>2</v>
      </c>
      <c r="M64">
        <v>2</v>
      </c>
      <c r="N64">
        <v>1</v>
      </c>
      <c r="O64">
        <v>1</v>
      </c>
      <c r="P64">
        <v>2</v>
      </c>
      <c r="Q64">
        <v>2</v>
      </c>
      <c r="R64">
        <v>1</v>
      </c>
      <c r="S64">
        <v>1</v>
      </c>
      <c r="T64">
        <v>2</v>
      </c>
      <c r="U64">
        <v>2</v>
      </c>
      <c r="V64">
        <v>1</v>
      </c>
      <c r="W64">
        <v>1</v>
      </c>
      <c r="X64">
        <v>2</v>
      </c>
      <c r="Y64">
        <v>1</v>
      </c>
      <c r="Z64">
        <v>2</v>
      </c>
      <c r="AA64">
        <v>2</v>
      </c>
      <c r="AB64">
        <v>1</v>
      </c>
      <c r="AC64">
        <v>1</v>
      </c>
      <c r="AD64">
        <v>2</v>
      </c>
      <c r="AE64">
        <v>2</v>
      </c>
      <c r="AF64" s="19">
        <v>1</v>
      </c>
    </row>
    <row r="65" spans="1:32" x14ac:dyDescent="0.35">
      <c r="A65">
        <f t="shared" si="8"/>
        <v>29</v>
      </c>
      <c r="B65" s="18">
        <v>2</v>
      </c>
      <c r="C65">
        <v>2</v>
      </c>
      <c r="D65">
        <v>1</v>
      </c>
      <c r="E65">
        <v>2</v>
      </c>
      <c r="F65">
        <v>1</v>
      </c>
      <c r="G65">
        <v>1</v>
      </c>
      <c r="H65">
        <v>2</v>
      </c>
      <c r="I65">
        <v>1</v>
      </c>
      <c r="J65">
        <v>2</v>
      </c>
      <c r="K65">
        <v>2</v>
      </c>
      <c r="L65">
        <v>1</v>
      </c>
      <c r="M65">
        <v>2</v>
      </c>
      <c r="N65">
        <v>1</v>
      </c>
      <c r="O65">
        <v>1</v>
      </c>
      <c r="P65">
        <v>2</v>
      </c>
      <c r="Q65">
        <v>1</v>
      </c>
      <c r="R65">
        <v>2</v>
      </c>
      <c r="S65">
        <v>2</v>
      </c>
      <c r="T65">
        <v>1</v>
      </c>
      <c r="U65">
        <v>2</v>
      </c>
      <c r="V65">
        <v>1</v>
      </c>
      <c r="W65">
        <v>1</v>
      </c>
      <c r="X65">
        <v>2</v>
      </c>
      <c r="Y65">
        <v>1</v>
      </c>
      <c r="Z65">
        <v>2</v>
      </c>
      <c r="AA65">
        <v>2</v>
      </c>
      <c r="AB65">
        <v>1</v>
      </c>
      <c r="AC65">
        <v>2</v>
      </c>
      <c r="AD65">
        <v>1</v>
      </c>
      <c r="AE65">
        <v>1</v>
      </c>
      <c r="AF65" s="19">
        <v>2</v>
      </c>
    </row>
    <row r="66" spans="1:32" x14ac:dyDescent="0.35">
      <c r="A66">
        <f t="shared" si="8"/>
        <v>30</v>
      </c>
      <c r="B66" s="18">
        <v>2</v>
      </c>
      <c r="C66">
        <v>2</v>
      </c>
      <c r="D66">
        <v>1</v>
      </c>
      <c r="E66">
        <v>2</v>
      </c>
      <c r="F66">
        <v>1</v>
      </c>
      <c r="G66">
        <v>1</v>
      </c>
      <c r="H66">
        <v>2</v>
      </c>
      <c r="I66">
        <v>1</v>
      </c>
      <c r="J66">
        <v>2</v>
      </c>
      <c r="K66">
        <v>2</v>
      </c>
      <c r="L66">
        <v>1</v>
      </c>
      <c r="M66">
        <v>2</v>
      </c>
      <c r="N66">
        <v>1</v>
      </c>
      <c r="O66">
        <v>1</v>
      </c>
      <c r="P66">
        <v>2</v>
      </c>
      <c r="Q66">
        <v>2</v>
      </c>
      <c r="R66">
        <v>1</v>
      </c>
      <c r="S66">
        <v>1</v>
      </c>
      <c r="T66">
        <v>2</v>
      </c>
      <c r="U66">
        <v>1</v>
      </c>
      <c r="V66">
        <v>2</v>
      </c>
      <c r="W66">
        <v>2</v>
      </c>
      <c r="X66">
        <v>1</v>
      </c>
      <c r="Y66">
        <v>2</v>
      </c>
      <c r="Z66">
        <v>1</v>
      </c>
      <c r="AA66">
        <v>1</v>
      </c>
      <c r="AB66">
        <v>2</v>
      </c>
      <c r="AC66">
        <v>1</v>
      </c>
      <c r="AD66">
        <v>2</v>
      </c>
      <c r="AE66">
        <v>2</v>
      </c>
      <c r="AF66" s="19">
        <v>1</v>
      </c>
    </row>
    <row r="67" spans="1:32" x14ac:dyDescent="0.35">
      <c r="A67">
        <f t="shared" si="8"/>
        <v>31</v>
      </c>
      <c r="B67" s="18">
        <v>2</v>
      </c>
      <c r="C67">
        <v>2</v>
      </c>
      <c r="D67">
        <v>1</v>
      </c>
      <c r="E67">
        <v>2</v>
      </c>
      <c r="F67">
        <v>1</v>
      </c>
      <c r="G67">
        <v>1</v>
      </c>
      <c r="H67">
        <v>2</v>
      </c>
      <c r="I67">
        <v>2</v>
      </c>
      <c r="J67">
        <v>1</v>
      </c>
      <c r="K67">
        <v>1</v>
      </c>
      <c r="L67">
        <v>2</v>
      </c>
      <c r="M67">
        <v>1</v>
      </c>
      <c r="N67">
        <v>2</v>
      </c>
      <c r="O67">
        <v>2</v>
      </c>
      <c r="P67">
        <v>1</v>
      </c>
      <c r="Q67">
        <v>1</v>
      </c>
      <c r="R67">
        <v>2</v>
      </c>
      <c r="S67">
        <v>2</v>
      </c>
      <c r="T67">
        <v>1</v>
      </c>
      <c r="U67">
        <v>2</v>
      </c>
      <c r="V67">
        <v>1</v>
      </c>
      <c r="W67">
        <v>1</v>
      </c>
      <c r="X67">
        <v>2</v>
      </c>
      <c r="Y67">
        <v>2</v>
      </c>
      <c r="Z67">
        <v>1</v>
      </c>
      <c r="AA67">
        <v>1</v>
      </c>
      <c r="AB67">
        <v>2</v>
      </c>
      <c r="AC67">
        <v>1</v>
      </c>
      <c r="AD67">
        <v>2</v>
      </c>
      <c r="AE67">
        <v>2</v>
      </c>
      <c r="AF67" s="19">
        <v>1</v>
      </c>
    </row>
    <row r="68" spans="1:32" x14ac:dyDescent="0.35">
      <c r="A68">
        <f t="shared" si="8"/>
        <v>32</v>
      </c>
      <c r="B68" s="23">
        <v>2</v>
      </c>
      <c r="C68" s="26">
        <v>2</v>
      </c>
      <c r="D68" s="26">
        <v>1</v>
      </c>
      <c r="E68" s="26">
        <v>2</v>
      </c>
      <c r="F68" s="26">
        <v>1</v>
      </c>
      <c r="G68" s="26">
        <v>1</v>
      </c>
      <c r="H68" s="26">
        <v>2</v>
      </c>
      <c r="I68" s="26">
        <v>2</v>
      </c>
      <c r="J68" s="26">
        <v>1</v>
      </c>
      <c r="K68" s="26">
        <v>1</v>
      </c>
      <c r="L68" s="26">
        <v>2</v>
      </c>
      <c r="M68" s="26">
        <v>1</v>
      </c>
      <c r="N68" s="26">
        <v>2</v>
      </c>
      <c r="O68" s="26">
        <v>2</v>
      </c>
      <c r="P68" s="26">
        <v>1</v>
      </c>
      <c r="Q68" s="26">
        <v>2</v>
      </c>
      <c r="R68" s="26">
        <v>1</v>
      </c>
      <c r="S68" s="26">
        <v>1</v>
      </c>
      <c r="T68" s="26">
        <v>2</v>
      </c>
      <c r="U68" s="26">
        <v>1</v>
      </c>
      <c r="V68" s="26">
        <v>2</v>
      </c>
      <c r="W68" s="26">
        <v>2</v>
      </c>
      <c r="X68" s="26">
        <v>1</v>
      </c>
      <c r="Y68" s="26">
        <v>1</v>
      </c>
      <c r="Z68" s="26">
        <v>2</v>
      </c>
      <c r="AA68" s="26">
        <v>2</v>
      </c>
      <c r="AB68" s="26">
        <v>1</v>
      </c>
      <c r="AC68" s="26">
        <v>2</v>
      </c>
      <c r="AD68" s="26">
        <v>1</v>
      </c>
      <c r="AE68" s="26">
        <v>1</v>
      </c>
      <c r="AF68" s="24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7820-382B-4895-B03B-66E711DB21B7}">
  <dimension ref="A1:AE32"/>
  <sheetViews>
    <sheetView workbookViewId="0"/>
  </sheetViews>
  <sheetFormatPr defaultRowHeight="14.5" x14ac:dyDescent="0.35"/>
  <cols>
    <col min="1" max="1" width="4.6328125" style="41" customWidth="1"/>
    <col min="2" max="31" width="4.6328125" style="45" customWidth="1"/>
    <col min="32" max="16384" width="8.7265625" style="45"/>
  </cols>
  <sheetData>
    <row r="1" spans="1:31" x14ac:dyDescent="0.35"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  <c r="H1" s="42">
        <v>8</v>
      </c>
      <c r="I1" s="42">
        <v>9</v>
      </c>
      <c r="J1" s="42">
        <v>10</v>
      </c>
      <c r="K1" s="42">
        <v>11</v>
      </c>
      <c r="L1" s="42">
        <v>12</v>
      </c>
      <c r="M1" s="42">
        <v>13</v>
      </c>
      <c r="N1" s="42">
        <v>14</v>
      </c>
      <c r="O1" s="42">
        <v>15</v>
      </c>
      <c r="P1" s="42">
        <v>16</v>
      </c>
      <c r="Q1" s="43">
        <v>17</v>
      </c>
      <c r="R1" s="43">
        <v>18</v>
      </c>
      <c r="S1" s="43">
        <v>19</v>
      </c>
      <c r="T1" s="43">
        <v>20</v>
      </c>
      <c r="U1" s="43">
        <v>21</v>
      </c>
      <c r="V1" s="43">
        <v>22</v>
      </c>
      <c r="W1" s="43">
        <v>23</v>
      </c>
      <c r="X1" s="43">
        <v>24</v>
      </c>
      <c r="Y1" s="43">
        <v>25</v>
      </c>
      <c r="Z1" s="43">
        <v>26</v>
      </c>
      <c r="AA1" s="43">
        <v>27</v>
      </c>
      <c r="AB1" s="43">
        <v>28</v>
      </c>
      <c r="AC1" s="43">
        <v>29</v>
      </c>
      <c r="AD1" s="43">
        <v>30</v>
      </c>
      <c r="AE1" s="44">
        <v>31</v>
      </c>
    </row>
    <row r="2" spans="1:31" ht="15" thickBot="1" x14ac:dyDescent="0.4">
      <c r="A2" s="46">
        <v>1</v>
      </c>
      <c r="B2" s="47">
        <v>3</v>
      </c>
      <c r="C2" s="48">
        <v>2</v>
      </c>
      <c r="D2" s="48">
        <v>5</v>
      </c>
      <c r="E2" s="48">
        <v>4</v>
      </c>
      <c r="F2" s="48">
        <v>7</v>
      </c>
      <c r="G2" s="48">
        <v>6</v>
      </c>
      <c r="H2" s="48">
        <v>9</v>
      </c>
      <c r="I2" s="48">
        <v>8</v>
      </c>
      <c r="J2" s="48">
        <v>11</v>
      </c>
      <c r="K2" s="48">
        <v>10</v>
      </c>
      <c r="L2" s="48">
        <v>13</v>
      </c>
      <c r="M2" s="48">
        <v>12</v>
      </c>
      <c r="N2" s="48">
        <v>15</v>
      </c>
      <c r="O2" s="48">
        <v>14</v>
      </c>
      <c r="P2" s="49">
        <v>17</v>
      </c>
      <c r="Q2" s="48">
        <v>16</v>
      </c>
      <c r="R2" s="48">
        <v>19</v>
      </c>
      <c r="S2" s="48">
        <v>18</v>
      </c>
      <c r="T2" s="48">
        <v>21</v>
      </c>
      <c r="U2" s="48">
        <v>20</v>
      </c>
      <c r="V2" s="48">
        <v>23</v>
      </c>
      <c r="W2" s="48">
        <v>22</v>
      </c>
      <c r="X2" s="48">
        <v>25</v>
      </c>
      <c r="Y2" s="48">
        <v>24</v>
      </c>
      <c r="Z2" s="48">
        <v>27</v>
      </c>
      <c r="AA2" s="48">
        <v>26</v>
      </c>
      <c r="AB2" s="48">
        <v>29</v>
      </c>
      <c r="AC2" s="48">
        <v>28</v>
      </c>
      <c r="AD2" s="48">
        <v>31</v>
      </c>
      <c r="AE2" s="50">
        <v>30</v>
      </c>
    </row>
    <row r="3" spans="1:31" ht="15" thickBot="1" x14ac:dyDescent="0.4">
      <c r="A3" s="46">
        <v>2</v>
      </c>
      <c r="B3" s="51"/>
      <c r="C3" s="52">
        <v>1</v>
      </c>
      <c r="D3" s="52">
        <v>6</v>
      </c>
      <c r="E3" s="52">
        <v>7</v>
      </c>
      <c r="F3" s="52">
        <v>4</v>
      </c>
      <c r="G3" s="52">
        <v>5</v>
      </c>
      <c r="H3" s="52">
        <v>10</v>
      </c>
      <c r="I3" s="52">
        <v>11</v>
      </c>
      <c r="J3" s="52">
        <v>8</v>
      </c>
      <c r="K3" s="52">
        <v>9</v>
      </c>
      <c r="L3" s="52">
        <v>14</v>
      </c>
      <c r="M3" s="52">
        <v>15</v>
      </c>
      <c r="N3" s="52">
        <v>12</v>
      </c>
      <c r="O3" s="52">
        <v>13</v>
      </c>
      <c r="P3" s="53">
        <v>18</v>
      </c>
      <c r="Q3" s="52">
        <v>19</v>
      </c>
      <c r="R3" s="52">
        <v>16</v>
      </c>
      <c r="S3" s="52">
        <v>17</v>
      </c>
      <c r="T3" s="52">
        <v>22</v>
      </c>
      <c r="U3" s="52">
        <v>23</v>
      </c>
      <c r="V3" s="52">
        <v>20</v>
      </c>
      <c r="W3" s="52">
        <v>21</v>
      </c>
      <c r="X3" s="52">
        <v>26</v>
      </c>
      <c r="Y3" s="52">
        <v>27</v>
      </c>
      <c r="Z3" s="52">
        <v>24</v>
      </c>
      <c r="AA3" s="52">
        <v>25</v>
      </c>
      <c r="AB3" s="52">
        <v>30</v>
      </c>
      <c r="AC3" s="52">
        <v>31</v>
      </c>
      <c r="AD3" s="52">
        <v>28</v>
      </c>
      <c r="AE3" s="54">
        <v>29</v>
      </c>
    </row>
    <row r="4" spans="1:31" ht="15" thickBot="1" x14ac:dyDescent="0.4">
      <c r="A4" s="46">
        <v>3</v>
      </c>
      <c r="B4" s="51"/>
      <c r="C4" s="52"/>
      <c r="D4" s="52">
        <v>7</v>
      </c>
      <c r="E4" s="52">
        <v>6</v>
      </c>
      <c r="F4" s="52">
        <v>5</v>
      </c>
      <c r="G4" s="52">
        <v>4</v>
      </c>
      <c r="H4" s="52">
        <v>11</v>
      </c>
      <c r="I4" s="52">
        <v>10</v>
      </c>
      <c r="J4" s="52">
        <v>9</v>
      </c>
      <c r="K4" s="52">
        <v>8</v>
      </c>
      <c r="L4" s="52">
        <v>15</v>
      </c>
      <c r="M4" s="52">
        <v>14</v>
      </c>
      <c r="N4" s="52">
        <v>13</v>
      </c>
      <c r="O4" s="52">
        <v>12</v>
      </c>
      <c r="P4" s="53">
        <v>19</v>
      </c>
      <c r="Q4" s="52">
        <v>18</v>
      </c>
      <c r="R4" s="52">
        <v>17</v>
      </c>
      <c r="S4" s="52">
        <v>16</v>
      </c>
      <c r="T4" s="52">
        <v>23</v>
      </c>
      <c r="U4" s="52">
        <v>22</v>
      </c>
      <c r="V4" s="52">
        <v>21</v>
      </c>
      <c r="W4" s="52">
        <v>20</v>
      </c>
      <c r="X4" s="52">
        <v>27</v>
      </c>
      <c r="Y4" s="52">
        <v>26</v>
      </c>
      <c r="Z4" s="52">
        <v>25</v>
      </c>
      <c r="AA4" s="52">
        <v>24</v>
      </c>
      <c r="AB4" s="52">
        <v>31</v>
      </c>
      <c r="AC4" s="52">
        <v>30</v>
      </c>
      <c r="AD4" s="52">
        <v>29</v>
      </c>
      <c r="AE4" s="54">
        <v>28</v>
      </c>
    </row>
    <row r="5" spans="1:31" ht="15" thickBot="1" x14ac:dyDescent="0.4">
      <c r="A5" s="46">
        <v>4</v>
      </c>
      <c r="B5" s="51"/>
      <c r="C5" s="52"/>
      <c r="D5" s="52"/>
      <c r="E5" s="52">
        <v>1</v>
      </c>
      <c r="F5" s="52">
        <v>2</v>
      </c>
      <c r="G5" s="52">
        <v>3</v>
      </c>
      <c r="H5" s="52">
        <v>12</v>
      </c>
      <c r="I5" s="52">
        <v>13</v>
      </c>
      <c r="J5" s="52">
        <v>14</v>
      </c>
      <c r="K5" s="52">
        <v>15</v>
      </c>
      <c r="L5" s="52">
        <v>8</v>
      </c>
      <c r="M5" s="52">
        <v>9</v>
      </c>
      <c r="N5" s="52">
        <v>10</v>
      </c>
      <c r="O5" s="52">
        <v>11</v>
      </c>
      <c r="P5" s="53">
        <v>20</v>
      </c>
      <c r="Q5" s="52">
        <v>21</v>
      </c>
      <c r="R5" s="52">
        <v>22</v>
      </c>
      <c r="S5" s="52">
        <v>23</v>
      </c>
      <c r="T5" s="52">
        <v>16</v>
      </c>
      <c r="U5" s="52">
        <v>17</v>
      </c>
      <c r="V5" s="52">
        <v>18</v>
      </c>
      <c r="W5" s="52">
        <v>19</v>
      </c>
      <c r="X5" s="52">
        <v>28</v>
      </c>
      <c r="Y5" s="52">
        <v>29</v>
      </c>
      <c r="Z5" s="52">
        <v>30</v>
      </c>
      <c r="AA5" s="52">
        <v>31</v>
      </c>
      <c r="AB5" s="52">
        <v>24</v>
      </c>
      <c r="AC5" s="52">
        <v>25</v>
      </c>
      <c r="AD5" s="52">
        <v>26</v>
      </c>
      <c r="AE5" s="54">
        <v>27</v>
      </c>
    </row>
    <row r="6" spans="1:31" ht="15" thickBot="1" x14ac:dyDescent="0.4">
      <c r="A6" s="46">
        <v>5</v>
      </c>
      <c r="B6" s="51"/>
      <c r="C6" s="52"/>
      <c r="D6" s="52"/>
      <c r="E6" s="52"/>
      <c r="F6" s="52">
        <v>3</v>
      </c>
      <c r="G6" s="52">
        <v>2</v>
      </c>
      <c r="H6" s="52">
        <v>13</v>
      </c>
      <c r="I6" s="52">
        <v>12</v>
      </c>
      <c r="J6" s="52">
        <v>15</v>
      </c>
      <c r="K6" s="52">
        <v>14</v>
      </c>
      <c r="L6" s="52">
        <v>9</v>
      </c>
      <c r="M6" s="52">
        <v>8</v>
      </c>
      <c r="N6" s="52">
        <v>11</v>
      </c>
      <c r="O6" s="52">
        <v>10</v>
      </c>
      <c r="P6" s="53">
        <v>21</v>
      </c>
      <c r="Q6" s="52">
        <v>20</v>
      </c>
      <c r="R6" s="52">
        <v>23</v>
      </c>
      <c r="S6" s="52">
        <v>22</v>
      </c>
      <c r="T6" s="52">
        <v>17</v>
      </c>
      <c r="U6" s="52">
        <v>16</v>
      </c>
      <c r="V6" s="52">
        <v>19</v>
      </c>
      <c r="W6" s="52">
        <v>18</v>
      </c>
      <c r="X6" s="52">
        <v>29</v>
      </c>
      <c r="Y6" s="52">
        <v>28</v>
      </c>
      <c r="Z6" s="52">
        <v>31</v>
      </c>
      <c r="AA6" s="52">
        <v>30</v>
      </c>
      <c r="AB6" s="52">
        <v>25</v>
      </c>
      <c r="AC6" s="52">
        <v>24</v>
      </c>
      <c r="AD6" s="52">
        <v>27</v>
      </c>
      <c r="AE6" s="54">
        <v>26</v>
      </c>
    </row>
    <row r="7" spans="1:31" ht="15" thickBot="1" x14ac:dyDescent="0.4">
      <c r="A7" s="46">
        <v>6</v>
      </c>
      <c r="B7" s="51"/>
      <c r="C7" s="52"/>
      <c r="D7" s="52"/>
      <c r="E7" s="52"/>
      <c r="F7" s="52"/>
      <c r="G7" s="52">
        <v>1</v>
      </c>
      <c r="H7" s="52">
        <v>14</v>
      </c>
      <c r="I7" s="52">
        <v>15</v>
      </c>
      <c r="J7" s="52">
        <v>12</v>
      </c>
      <c r="K7" s="52">
        <v>13</v>
      </c>
      <c r="L7" s="52">
        <v>10</v>
      </c>
      <c r="M7" s="52">
        <v>11</v>
      </c>
      <c r="N7" s="52">
        <v>8</v>
      </c>
      <c r="O7" s="52">
        <v>9</v>
      </c>
      <c r="P7" s="53">
        <v>22</v>
      </c>
      <c r="Q7" s="52">
        <v>23</v>
      </c>
      <c r="R7" s="52">
        <v>20</v>
      </c>
      <c r="S7" s="52">
        <v>21</v>
      </c>
      <c r="T7" s="52">
        <v>18</v>
      </c>
      <c r="U7" s="52">
        <v>19</v>
      </c>
      <c r="V7" s="52">
        <v>16</v>
      </c>
      <c r="W7" s="52">
        <v>17</v>
      </c>
      <c r="X7" s="52">
        <v>30</v>
      </c>
      <c r="Y7" s="52">
        <v>31</v>
      </c>
      <c r="Z7" s="52">
        <v>28</v>
      </c>
      <c r="AA7" s="52">
        <v>29</v>
      </c>
      <c r="AB7" s="52">
        <v>26</v>
      </c>
      <c r="AC7" s="52">
        <v>27</v>
      </c>
      <c r="AD7" s="52">
        <v>24</v>
      </c>
      <c r="AE7" s="54">
        <v>25</v>
      </c>
    </row>
    <row r="8" spans="1:31" ht="15" thickBot="1" x14ac:dyDescent="0.4">
      <c r="A8" s="46">
        <v>7</v>
      </c>
      <c r="B8" s="51"/>
      <c r="C8" s="52"/>
      <c r="D8" s="52"/>
      <c r="E8" s="52"/>
      <c r="F8" s="52"/>
      <c r="G8" s="52"/>
      <c r="H8" s="52">
        <v>15</v>
      </c>
      <c r="I8" s="52">
        <v>14</v>
      </c>
      <c r="J8" s="52">
        <v>13</v>
      </c>
      <c r="K8" s="52">
        <v>12</v>
      </c>
      <c r="L8" s="52">
        <v>11</v>
      </c>
      <c r="M8" s="52">
        <v>10</v>
      </c>
      <c r="N8" s="52">
        <v>9</v>
      </c>
      <c r="O8" s="52">
        <v>8</v>
      </c>
      <c r="P8" s="53">
        <v>23</v>
      </c>
      <c r="Q8" s="52">
        <v>22</v>
      </c>
      <c r="R8" s="52">
        <v>21</v>
      </c>
      <c r="S8" s="52">
        <v>20</v>
      </c>
      <c r="T8" s="52">
        <v>19</v>
      </c>
      <c r="U8" s="52">
        <v>18</v>
      </c>
      <c r="V8" s="52">
        <v>17</v>
      </c>
      <c r="W8" s="52">
        <v>16</v>
      </c>
      <c r="X8" s="52">
        <v>31</v>
      </c>
      <c r="Y8" s="52">
        <v>30</v>
      </c>
      <c r="Z8" s="52">
        <v>29</v>
      </c>
      <c r="AA8" s="52">
        <v>28</v>
      </c>
      <c r="AB8" s="52">
        <v>27</v>
      </c>
      <c r="AC8" s="52">
        <v>26</v>
      </c>
      <c r="AD8" s="52">
        <v>25</v>
      </c>
      <c r="AE8" s="54">
        <v>24</v>
      </c>
    </row>
    <row r="9" spans="1:31" ht="15" thickBot="1" x14ac:dyDescent="0.4">
      <c r="A9" s="46">
        <v>8</v>
      </c>
      <c r="B9" s="51"/>
      <c r="C9" s="52"/>
      <c r="D9" s="52"/>
      <c r="E9" s="52"/>
      <c r="F9" s="52"/>
      <c r="G9" s="52"/>
      <c r="H9" s="52"/>
      <c r="I9" s="52">
        <v>1</v>
      </c>
      <c r="J9" s="52">
        <v>2</v>
      </c>
      <c r="K9" s="52">
        <v>3</v>
      </c>
      <c r="L9" s="52">
        <v>4</v>
      </c>
      <c r="M9" s="52">
        <v>5</v>
      </c>
      <c r="N9" s="52">
        <v>6</v>
      </c>
      <c r="O9" s="52">
        <v>7</v>
      </c>
      <c r="P9" s="53">
        <v>24</v>
      </c>
      <c r="Q9" s="52">
        <v>25</v>
      </c>
      <c r="R9" s="52">
        <v>26</v>
      </c>
      <c r="S9" s="52">
        <v>27</v>
      </c>
      <c r="T9" s="52">
        <v>28</v>
      </c>
      <c r="U9" s="52">
        <v>29</v>
      </c>
      <c r="V9" s="52">
        <v>30</v>
      </c>
      <c r="W9" s="52">
        <v>31</v>
      </c>
      <c r="X9" s="52">
        <v>16</v>
      </c>
      <c r="Y9" s="52">
        <v>17</v>
      </c>
      <c r="Z9" s="52">
        <v>18</v>
      </c>
      <c r="AA9" s="52">
        <v>19</v>
      </c>
      <c r="AB9" s="52">
        <v>20</v>
      </c>
      <c r="AC9" s="52">
        <v>21</v>
      </c>
      <c r="AD9" s="52">
        <v>22</v>
      </c>
      <c r="AE9" s="54">
        <v>23</v>
      </c>
    </row>
    <row r="10" spans="1:31" ht="15" thickBot="1" x14ac:dyDescent="0.4">
      <c r="A10" s="46">
        <v>9</v>
      </c>
      <c r="B10" s="51"/>
      <c r="C10" s="52"/>
      <c r="D10" s="52"/>
      <c r="E10" s="52"/>
      <c r="F10" s="52"/>
      <c r="G10" s="52"/>
      <c r="H10" s="52"/>
      <c r="I10" s="52"/>
      <c r="J10" s="52">
        <v>3</v>
      </c>
      <c r="K10" s="52">
        <v>2</v>
      </c>
      <c r="L10" s="52">
        <v>5</v>
      </c>
      <c r="M10" s="52">
        <v>4</v>
      </c>
      <c r="N10" s="52">
        <v>7</v>
      </c>
      <c r="O10" s="52">
        <v>6</v>
      </c>
      <c r="P10" s="53">
        <v>25</v>
      </c>
      <c r="Q10" s="52">
        <v>24</v>
      </c>
      <c r="R10" s="52">
        <v>27</v>
      </c>
      <c r="S10" s="52">
        <v>26</v>
      </c>
      <c r="T10" s="52">
        <v>29</v>
      </c>
      <c r="U10" s="52">
        <v>28</v>
      </c>
      <c r="V10" s="52">
        <v>31</v>
      </c>
      <c r="W10" s="52">
        <v>30</v>
      </c>
      <c r="X10" s="52">
        <v>17</v>
      </c>
      <c r="Y10" s="52">
        <v>16</v>
      </c>
      <c r="Z10" s="52">
        <v>19</v>
      </c>
      <c r="AA10" s="52">
        <v>18</v>
      </c>
      <c r="AB10" s="52">
        <v>21</v>
      </c>
      <c r="AC10" s="52">
        <v>20</v>
      </c>
      <c r="AD10" s="52">
        <v>23</v>
      </c>
      <c r="AE10" s="54">
        <v>22</v>
      </c>
    </row>
    <row r="11" spans="1:31" ht="15" thickBot="1" x14ac:dyDescent="0.4">
      <c r="A11" s="46">
        <v>10</v>
      </c>
      <c r="B11" s="51"/>
      <c r="C11" s="52"/>
      <c r="D11" s="52"/>
      <c r="E11" s="52"/>
      <c r="F11" s="52"/>
      <c r="G11" s="52"/>
      <c r="H11" s="52"/>
      <c r="I11" s="52"/>
      <c r="J11" s="52"/>
      <c r="K11" s="52">
        <v>1</v>
      </c>
      <c r="L11" s="52">
        <v>3</v>
      </c>
      <c r="M11" s="52">
        <v>7</v>
      </c>
      <c r="N11" s="52">
        <v>4</v>
      </c>
      <c r="O11" s="52">
        <v>5</v>
      </c>
      <c r="P11" s="53">
        <v>26</v>
      </c>
      <c r="Q11" s="52">
        <v>27</v>
      </c>
      <c r="R11" s="52">
        <v>24</v>
      </c>
      <c r="S11" s="52">
        <v>25</v>
      </c>
      <c r="T11" s="52">
        <v>30</v>
      </c>
      <c r="U11" s="52">
        <v>31</v>
      </c>
      <c r="V11" s="52">
        <v>28</v>
      </c>
      <c r="W11" s="52">
        <v>29</v>
      </c>
      <c r="X11" s="52">
        <v>18</v>
      </c>
      <c r="Y11" s="52">
        <v>19</v>
      </c>
      <c r="Z11" s="52">
        <v>16</v>
      </c>
      <c r="AA11" s="52">
        <v>17</v>
      </c>
      <c r="AB11" s="52">
        <v>22</v>
      </c>
      <c r="AC11" s="52">
        <v>23</v>
      </c>
      <c r="AD11" s="52">
        <v>20</v>
      </c>
      <c r="AE11" s="54">
        <v>21</v>
      </c>
    </row>
    <row r="12" spans="1:31" ht="15" thickBot="1" x14ac:dyDescent="0.4">
      <c r="A12" s="46">
        <v>11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>
        <v>7</v>
      </c>
      <c r="M12" s="52">
        <v>6</v>
      </c>
      <c r="N12" s="52">
        <v>5</v>
      </c>
      <c r="O12" s="52">
        <v>4</v>
      </c>
      <c r="P12" s="53">
        <v>27</v>
      </c>
      <c r="Q12" s="52">
        <v>26</v>
      </c>
      <c r="R12" s="52">
        <v>25</v>
      </c>
      <c r="S12" s="52">
        <v>24</v>
      </c>
      <c r="T12" s="52">
        <v>31</v>
      </c>
      <c r="U12" s="52">
        <v>30</v>
      </c>
      <c r="V12" s="52">
        <v>29</v>
      </c>
      <c r="W12" s="52">
        <v>28</v>
      </c>
      <c r="X12" s="52">
        <v>19</v>
      </c>
      <c r="Y12" s="52">
        <v>18</v>
      </c>
      <c r="Z12" s="52">
        <v>17</v>
      </c>
      <c r="AA12" s="52">
        <v>16</v>
      </c>
      <c r="AB12" s="52">
        <v>23</v>
      </c>
      <c r="AC12" s="52">
        <v>22</v>
      </c>
      <c r="AD12" s="52">
        <v>21</v>
      </c>
      <c r="AE12" s="54">
        <v>20</v>
      </c>
    </row>
    <row r="13" spans="1:31" ht="15" thickBot="1" x14ac:dyDescent="0.4">
      <c r="A13" s="46">
        <v>12</v>
      </c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>
        <v>1</v>
      </c>
      <c r="N13" s="52">
        <v>2</v>
      </c>
      <c r="O13" s="52">
        <v>3</v>
      </c>
      <c r="P13" s="53">
        <v>28</v>
      </c>
      <c r="Q13" s="52">
        <v>29</v>
      </c>
      <c r="R13" s="52">
        <v>30</v>
      </c>
      <c r="S13" s="52">
        <v>31</v>
      </c>
      <c r="T13" s="52">
        <v>24</v>
      </c>
      <c r="U13" s="52">
        <v>25</v>
      </c>
      <c r="V13" s="52">
        <v>26</v>
      </c>
      <c r="W13" s="52">
        <v>27</v>
      </c>
      <c r="X13" s="52">
        <v>20</v>
      </c>
      <c r="Y13" s="52">
        <v>21</v>
      </c>
      <c r="Z13" s="52">
        <v>22</v>
      </c>
      <c r="AA13" s="52">
        <v>23</v>
      </c>
      <c r="AB13" s="52">
        <v>16</v>
      </c>
      <c r="AC13" s="52">
        <v>17</v>
      </c>
      <c r="AD13" s="52">
        <v>18</v>
      </c>
      <c r="AE13" s="54">
        <v>19</v>
      </c>
    </row>
    <row r="14" spans="1:31" ht="15" thickBot="1" x14ac:dyDescent="0.4">
      <c r="A14" s="46">
        <v>13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>
        <v>3</v>
      </c>
      <c r="O14" s="52">
        <v>2</v>
      </c>
      <c r="P14" s="53">
        <v>29</v>
      </c>
      <c r="Q14" s="52">
        <v>28</v>
      </c>
      <c r="R14" s="52">
        <v>31</v>
      </c>
      <c r="S14" s="52">
        <v>30</v>
      </c>
      <c r="T14" s="52">
        <v>25</v>
      </c>
      <c r="U14" s="52">
        <v>24</v>
      </c>
      <c r="V14" s="52">
        <v>27</v>
      </c>
      <c r="W14" s="52">
        <v>26</v>
      </c>
      <c r="X14" s="52">
        <v>21</v>
      </c>
      <c r="Y14" s="52">
        <v>20</v>
      </c>
      <c r="Z14" s="52">
        <v>23</v>
      </c>
      <c r="AA14" s="52">
        <v>22</v>
      </c>
      <c r="AB14" s="52">
        <v>17</v>
      </c>
      <c r="AC14" s="52">
        <v>16</v>
      </c>
      <c r="AD14" s="52">
        <v>19</v>
      </c>
      <c r="AE14" s="54">
        <v>18</v>
      </c>
    </row>
    <row r="15" spans="1:31" ht="15" thickBot="1" x14ac:dyDescent="0.4">
      <c r="A15" s="46">
        <v>14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>
        <v>1</v>
      </c>
      <c r="P15" s="53">
        <v>30</v>
      </c>
      <c r="Q15" s="52">
        <v>31</v>
      </c>
      <c r="R15" s="52">
        <v>28</v>
      </c>
      <c r="S15" s="52">
        <v>29</v>
      </c>
      <c r="T15" s="52">
        <v>26</v>
      </c>
      <c r="U15" s="52">
        <v>27</v>
      </c>
      <c r="V15" s="52">
        <v>24</v>
      </c>
      <c r="W15" s="52">
        <v>25</v>
      </c>
      <c r="X15" s="52">
        <v>22</v>
      </c>
      <c r="Y15" s="52">
        <v>23</v>
      </c>
      <c r="Z15" s="52">
        <v>20</v>
      </c>
      <c r="AA15" s="52">
        <v>21</v>
      </c>
      <c r="AB15" s="52">
        <v>18</v>
      </c>
      <c r="AC15" s="52">
        <v>19</v>
      </c>
      <c r="AD15" s="52">
        <v>16</v>
      </c>
      <c r="AE15" s="54">
        <v>17</v>
      </c>
    </row>
    <row r="16" spans="1:31" ht="15" thickBot="1" x14ac:dyDescent="0.4">
      <c r="A16" s="46">
        <v>15</v>
      </c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5"/>
      <c r="P16" s="56">
        <v>31</v>
      </c>
      <c r="Q16" s="52">
        <v>30</v>
      </c>
      <c r="R16" s="52">
        <v>29</v>
      </c>
      <c r="S16" s="52">
        <v>28</v>
      </c>
      <c r="T16" s="52">
        <v>27</v>
      </c>
      <c r="U16" s="52">
        <v>26</v>
      </c>
      <c r="V16" s="52">
        <v>25</v>
      </c>
      <c r="W16" s="52">
        <v>24</v>
      </c>
      <c r="X16" s="52">
        <v>23</v>
      </c>
      <c r="Y16" s="52">
        <v>22</v>
      </c>
      <c r="Z16" s="52">
        <v>21</v>
      </c>
      <c r="AA16" s="52">
        <v>20</v>
      </c>
      <c r="AB16" s="52">
        <v>19</v>
      </c>
      <c r="AC16" s="52">
        <v>18</v>
      </c>
      <c r="AD16" s="52">
        <v>17</v>
      </c>
      <c r="AE16" s="54">
        <v>16</v>
      </c>
    </row>
    <row r="17" spans="1:31" ht="15" thickBot="1" x14ac:dyDescent="0.4">
      <c r="A17" s="46">
        <v>16</v>
      </c>
      <c r="B17" s="57"/>
      <c r="Q17" s="52">
        <v>1</v>
      </c>
      <c r="R17" s="52">
        <v>2</v>
      </c>
      <c r="S17" s="52">
        <v>3</v>
      </c>
      <c r="T17" s="52">
        <v>4</v>
      </c>
      <c r="U17" s="52">
        <v>5</v>
      </c>
      <c r="V17" s="52">
        <v>6</v>
      </c>
      <c r="W17" s="52">
        <v>7</v>
      </c>
      <c r="X17" s="52">
        <v>8</v>
      </c>
      <c r="Y17" s="52">
        <v>9</v>
      </c>
      <c r="Z17" s="52">
        <v>10</v>
      </c>
      <c r="AA17" s="52">
        <v>11</v>
      </c>
      <c r="AB17" s="52">
        <v>12</v>
      </c>
      <c r="AC17" s="52">
        <v>13</v>
      </c>
      <c r="AD17" s="52">
        <v>14</v>
      </c>
      <c r="AE17" s="54">
        <v>15</v>
      </c>
    </row>
    <row r="18" spans="1:31" ht="15" thickBot="1" x14ac:dyDescent="0.4">
      <c r="A18" s="46">
        <v>17</v>
      </c>
      <c r="B18" s="57"/>
      <c r="Q18" s="52"/>
      <c r="R18" s="52">
        <v>3</v>
      </c>
      <c r="S18" s="52">
        <v>2</v>
      </c>
      <c r="T18" s="52">
        <v>5</v>
      </c>
      <c r="U18" s="52">
        <v>4</v>
      </c>
      <c r="V18" s="52">
        <v>7</v>
      </c>
      <c r="W18" s="52">
        <v>6</v>
      </c>
      <c r="X18" s="52">
        <v>9</v>
      </c>
      <c r="Y18" s="52">
        <v>8</v>
      </c>
      <c r="Z18" s="52">
        <v>11</v>
      </c>
      <c r="AA18" s="52">
        <v>10</v>
      </c>
      <c r="AB18" s="52">
        <v>13</v>
      </c>
      <c r="AC18" s="52">
        <v>12</v>
      </c>
      <c r="AD18" s="52">
        <v>15</v>
      </c>
      <c r="AE18" s="54">
        <v>14</v>
      </c>
    </row>
    <row r="19" spans="1:31" ht="15" thickBot="1" x14ac:dyDescent="0.4">
      <c r="A19" s="46">
        <v>18</v>
      </c>
      <c r="B19" s="57"/>
      <c r="Q19" s="52"/>
      <c r="R19" s="52"/>
      <c r="S19" s="52">
        <v>1</v>
      </c>
      <c r="T19" s="52">
        <v>6</v>
      </c>
      <c r="U19" s="52">
        <v>7</v>
      </c>
      <c r="V19" s="52">
        <v>4</v>
      </c>
      <c r="W19" s="52">
        <v>5</v>
      </c>
      <c r="X19" s="52">
        <v>10</v>
      </c>
      <c r="Y19" s="52">
        <v>11</v>
      </c>
      <c r="Z19" s="52">
        <v>8</v>
      </c>
      <c r="AA19" s="52">
        <v>9</v>
      </c>
      <c r="AB19" s="52">
        <v>14</v>
      </c>
      <c r="AC19" s="52">
        <v>15</v>
      </c>
      <c r="AD19" s="52">
        <v>12</v>
      </c>
      <c r="AE19" s="54">
        <v>13</v>
      </c>
    </row>
    <row r="20" spans="1:31" ht="15" thickBot="1" x14ac:dyDescent="0.4">
      <c r="A20" s="46">
        <v>19</v>
      </c>
      <c r="B20" s="57"/>
      <c r="Q20" s="52"/>
      <c r="R20" s="52"/>
      <c r="S20" s="52"/>
      <c r="T20" s="52">
        <v>7</v>
      </c>
      <c r="U20" s="52">
        <v>6</v>
      </c>
      <c r="V20" s="52">
        <v>5</v>
      </c>
      <c r="W20" s="52">
        <v>4</v>
      </c>
      <c r="X20" s="52">
        <v>11</v>
      </c>
      <c r="Y20" s="52">
        <v>10</v>
      </c>
      <c r="Z20" s="52">
        <v>9</v>
      </c>
      <c r="AA20" s="52">
        <v>8</v>
      </c>
      <c r="AB20" s="52">
        <v>15</v>
      </c>
      <c r="AC20" s="52">
        <v>14</v>
      </c>
      <c r="AD20" s="52">
        <v>13</v>
      </c>
      <c r="AE20" s="54">
        <v>12</v>
      </c>
    </row>
    <row r="21" spans="1:31" ht="15" thickBot="1" x14ac:dyDescent="0.4">
      <c r="A21" s="46">
        <v>20</v>
      </c>
      <c r="B21" s="57"/>
      <c r="Q21" s="52"/>
      <c r="R21" s="52"/>
      <c r="S21" s="52"/>
      <c r="T21" s="52"/>
      <c r="U21" s="52">
        <v>1</v>
      </c>
      <c r="V21" s="52">
        <v>2</v>
      </c>
      <c r="W21" s="52">
        <v>3</v>
      </c>
      <c r="X21" s="52">
        <v>12</v>
      </c>
      <c r="Y21" s="52">
        <v>13</v>
      </c>
      <c r="Z21" s="52">
        <v>14</v>
      </c>
      <c r="AA21" s="52">
        <v>15</v>
      </c>
      <c r="AB21" s="52">
        <v>8</v>
      </c>
      <c r="AC21" s="52">
        <v>9</v>
      </c>
      <c r="AD21" s="52">
        <v>10</v>
      </c>
      <c r="AE21" s="54">
        <v>11</v>
      </c>
    </row>
    <row r="22" spans="1:31" ht="15" thickBot="1" x14ac:dyDescent="0.4">
      <c r="A22" s="46">
        <v>21</v>
      </c>
      <c r="B22" s="57"/>
      <c r="Q22" s="52"/>
      <c r="R22" s="52"/>
      <c r="S22" s="52"/>
      <c r="T22" s="52"/>
      <c r="U22" s="52"/>
      <c r="V22" s="52">
        <v>3</v>
      </c>
      <c r="W22" s="52">
        <v>2</v>
      </c>
      <c r="X22" s="52">
        <v>13</v>
      </c>
      <c r="Y22" s="52">
        <v>12</v>
      </c>
      <c r="Z22" s="52">
        <v>15</v>
      </c>
      <c r="AA22" s="52">
        <v>14</v>
      </c>
      <c r="AB22" s="52">
        <v>9</v>
      </c>
      <c r="AC22" s="52">
        <v>8</v>
      </c>
      <c r="AD22" s="52">
        <v>11</v>
      </c>
      <c r="AE22" s="54">
        <v>10</v>
      </c>
    </row>
    <row r="23" spans="1:31" ht="15" thickBot="1" x14ac:dyDescent="0.4">
      <c r="A23" s="46">
        <v>22</v>
      </c>
      <c r="B23" s="57"/>
      <c r="Q23" s="52"/>
      <c r="R23" s="52"/>
      <c r="S23" s="52"/>
      <c r="T23" s="52"/>
      <c r="U23" s="52"/>
      <c r="V23" s="52"/>
      <c r="W23" s="52">
        <v>1</v>
      </c>
      <c r="X23" s="52">
        <v>14</v>
      </c>
      <c r="Y23" s="52">
        <v>15</v>
      </c>
      <c r="Z23" s="52">
        <v>12</v>
      </c>
      <c r="AA23" s="52">
        <v>13</v>
      </c>
      <c r="AB23" s="52">
        <v>10</v>
      </c>
      <c r="AC23" s="52">
        <v>11</v>
      </c>
      <c r="AD23" s="52">
        <v>8</v>
      </c>
      <c r="AE23" s="54">
        <v>9</v>
      </c>
    </row>
    <row r="24" spans="1:31" ht="15" thickBot="1" x14ac:dyDescent="0.4">
      <c r="A24" s="46">
        <v>23</v>
      </c>
      <c r="B24" s="57"/>
      <c r="Q24" s="52"/>
      <c r="R24" s="52"/>
      <c r="S24" s="52"/>
      <c r="T24" s="52"/>
      <c r="U24" s="52"/>
      <c r="V24" s="52"/>
      <c r="W24" s="52"/>
      <c r="X24" s="52">
        <v>15</v>
      </c>
      <c r="Y24" s="52">
        <v>14</v>
      </c>
      <c r="Z24" s="52">
        <v>13</v>
      </c>
      <c r="AA24" s="52">
        <v>12</v>
      </c>
      <c r="AB24" s="52">
        <v>11</v>
      </c>
      <c r="AC24" s="52">
        <v>10</v>
      </c>
      <c r="AD24" s="52">
        <v>9</v>
      </c>
      <c r="AE24" s="54">
        <v>8</v>
      </c>
    </row>
    <row r="25" spans="1:31" ht="15" thickBot="1" x14ac:dyDescent="0.4">
      <c r="A25" s="46">
        <v>24</v>
      </c>
      <c r="B25" s="57"/>
      <c r="Q25" s="52"/>
      <c r="R25" s="52"/>
      <c r="S25" s="52"/>
      <c r="T25" s="52"/>
      <c r="U25" s="52"/>
      <c r="V25" s="52"/>
      <c r="W25" s="52"/>
      <c r="X25" s="52"/>
      <c r="Y25" s="52">
        <v>1</v>
      </c>
      <c r="Z25" s="52">
        <v>2</v>
      </c>
      <c r="AA25" s="52">
        <v>3</v>
      </c>
      <c r="AB25" s="52">
        <v>4</v>
      </c>
      <c r="AC25" s="52">
        <v>5</v>
      </c>
      <c r="AD25" s="52">
        <v>6</v>
      </c>
      <c r="AE25" s="54">
        <v>7</v>
      </c>
    </row>
    <row r="26" spans="1:31" ht="15" thickBot="1" x14ac:dyDescent="0.4">
      <c r="A26" s="46">
        <v>25</v>
      </c>
      <c r="B26" s="57"/>
      <c r="Q26" s="52"/>
      <c r="R26" s="52"/>
      <c r="S26" s="52"/>
      <c r="T26" s="52"/>
      <c r="U26" s="52"/>
      <c r="V26" s="52"/>
      <c r="W26" s="52"/>
      <c r="X26" s="52"/>
      <c r="Y26" s="52"/>
      <c r="Z26" s="52">
        <v>3</v>
      </c>
      <c r="AA26" s="52">
        <v>2</v>
      </c>
      <c r="AB26" s="52">
        <v>5</v>
      </c>
      <c r="AC26" s="52">
        <v>4</v>
      </c>
      <c r="AD26" s="52">
        <v>7</v>
      </c>
      <c r="AE26" s="54">
        <v>6</v>
      </c>
    </row>
    <row r="27" spans="1:31" ht="15" thickBot="1" x14ac:dyDescent="0.4">
      <c r="A27" s="46">
        <v>26</v>
      </c>
      <c r="B27" s="57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>
        <v>1</v>
      </c>
      <c r="AB27" s="52">
        <v>6</v>
      </c>
      <c r="AC27" s="52">
        <v>7</v>
      </c>
      <c r="AD27" s="52">
        <v>4</v>
      </c>
      <c r="AE27" s="54">
        <v>5</v>
      </c>
    </row>
    <row r="28" spans="1:31" ht="15" thickBot="1" x14ac:dyDescent="0.4">
      <c r="A28" s="46">
        <v>27</v>
      </c>
      <c r="B28" s="57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>
        <v>7</v>
      </c>
      <c r="AC28" s="52">
        <v>6</v>
      </c>
      <c r="AD28" s="52">
        <v>5</v>
      </c>
      <c r="AE28" s="54">
        <v>4</v>
      </c>
    </row>
    <row r="29" spans="1:31" ht="15" thickBot="1" x14ac:dyDescent="0.4">
      <c r="A29" s="46">
        <v>28</v>
      </c>
      <c r="B29" s="57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>
        <v>1</v>
      </c>
      <c r="AD29" s="52">
        <v>2</v>
      </c>
      <c r="AE29" s="54">
        <v>3</v>
      </c>
    </row>
    <row r="30" spans="1:31" ht="15" thickBot="1" x14ac:dyDescent="0.4">
      <c r="A30" s="46">
        <v>29</v>
      </c>
      <c r="B30" s="57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>
        <v>3</v>
      </c>
      <c r="AE30" s="54">
        <v>2</v>
      </c>
    </row>
    <row r="31" spans="1:31" ht="15" thickBot="1" x14ac:dyDescent="0.4">
      <c r="A31" s="46">
        <v>30</v>
      </c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1">
        <v>1</v>
      </c>
    </row>
    <row r="32" spans="1:31" x14ac:dyDescent="0.35">
      <c r="A32" s="62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C0AC-BC77-4C1E-9C98-38D0035803F9}">
  <dimension ref="A1:AJ22"/>
  <sheetViews>
    <sheetView workbookViewId="0"/>
  </sheetViews>
  <sheetFormatPr defaultRowHeight="14.5" x14ac:dyDescent="0.35"/>
  <cols>
    <col min="1" max="8" width="4.81640625" customWidth="1"/>
    <col min="9" max="11" width="4.6328125" customWidth="1"/>
    <col min="12" max="12" width="2.26953125" customWidth="1"/>
    <col min="14" max="14" width="3.453125" customWidth="1"/>
    <col min="19" max="19" width="3.26953125" customWidth="1"/>
    <col min="20" max="21" width="6.1796875" customWidth="1"/>
    <col min="30" max="30" width="1.90625" customWidth="1"/>
  </cols>
  <sheetData>
    <row r="1" spans="1:36" x14ac:dyDescent="0.35">
      <c r="A1" s="1" t="s">
        <v>0</v>
      </c>
      <c r="B1">
        <v>1</v>
      </c>
      <c r="C1">
        <f>B1+1</f>
        <v>2</v>
      </c>
      <c r="D1">
        <f t="shared" ref="D1:H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</row>
    <row r="2" spans="1:36" x14ac:dyDescent="0.35">
      <c r="A2" s="1" t="s">
        <v>10</v>
      </c>
      <c r="B2" s="9" t="s">
        <v>11</v>
      </c>
      <c r="C2" s="10" t="s">
        <v>12</v>
      </c>
      <c r="D2" s="10" t="s">
        <v>13</v>
      </c>
      <c r="E2" s="10" t="s">
        <v>14</v>
      </c>
      <c r="F2" s="10" t="s">
        <v>15</v>
      </c>
      <c r="G2" s="10" t="s">
        <v>16</v>
      </c>
      <c r="H2" s="10"/>
      <c r="I2" s="63" t="s">
        <v>28</v>
      </c>
      <c r="J2" s="64" t="s">
        <v>29</v>
      </c>
      <c r="K2" s="65" t="s">
        <v>30</v>
      </c>
      <c r="M2" s="8" t="s">
        <v>31</v>
      </c>
      <c r="P2">
        <v>1</v>
      </c>
      <c r="Q2">
        <f>P2+1</f>
        <v>2</v>
      </c>
      <c r="R2" s="1" t="s">
        <v>1</v>
      </c>
      <c r="T2" s="2" t="s">
        <v>2</v>
      </c>
      <c r="U2" s="2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8</v>
      </c>
      <c r="AA2" s="3" t="s">
        <v>9</v>
      </c>
      <c r="AE2" s="4" t="e">
        <f t="array" aca="1" ref="AE2:AI18" ca="1">TOptimize(O3:Q8,,"min",FALSE,FALSE)</f>
        <v>#NAME?</v>
      </c>
      <c r="AF2" s="4" t="e">
        <f ca="1"/>
        <v>#NAME?</v>
      </c>
      <c r="AG2" s="4" t="e">
        <f ca="1"/>
        <v>#NAME?</v>
      </c>
      <c r="AH2" s="4" t="e">
        <f ca="1"/>
        <v>#NAME?</v>
      </c>
      <c r="AI2" s="66" t="e">
        <f ca="1"/>
        <v>#NAME?</v>
      </c>
      <c r="AJ2" s="8"/>
    </row>
    <row r="3" spans="1:36" x14ac:dyDescent="0.35">
      <c r="A3">
        <v>1</v>
      </c>
      <c r="B3" s="12">
        <v>1</v>
      </c>
      <c r="C3" s="15">
        <v>1</v>
      </c>
      <c r="D3" s="15">
        <v>1</v>
      </c>
      <c r="E3" s="15">
        <v>1</v>
      </c>
      <c r="F3" s="15">
        <v>1</v>
      </c>
      <c r="G3" s="15">
        <v>1</v>
      </c>
      <c r="H3" s="15">
        <v>1</v>
      </c>
      <c r="I3" s="67">
        <v>32</v>
      </c>
      <c r="J3">
        <v>30</v>
      </c>
      <c r="K3" s="68">
        <v>28</v>
      </c>
      <c r="M3" s="14">
        <f t="shared" ref="M3:M10" si="1">AVERAGE(I3:K3)</f>
        <v>30</v>
      </c>
      <c r="O3" t="str">
        <f>B2</f>
        <v>A</v>
      </c>
      <c r="P3" s="12">
        <f t="shared" ref="P3:Q8" si="2">IFERROR(AVERAGEIF(INDEX($B$3:$H$10,,MATCH($O3,$B$2:$H$2,0)),P$2,$M$3:$M$10),"")</f>
        <v>31.5</v>
      </c>
      <c r="Q3" s="13">
        <f t="shared" si="2"/>
        <v>32.666666666666671</v>
      </c>
      <c r="R3" s="14">
        <f>MAX(P3:Q3)-MIN(P3:Q3)</f>
        <v>1.1666666666666714</v>
      </c>
      <c r="T3" t="s">
        <v>18</v>
      </c>
      <c r="U3" t="str">
        <f>O3</f>
        <v>A</v>
      </c>
      <c r="V3" s="69">
        <f>COUNT(P3:Q3)-1</f>
        <v>1</v>
      </c>
      <c r="W3" s="70">
        <f>DEVSQ(P3:Q3)*COUNTIF(INDEX($B$3:$H$10,,MATCH(U3,$B$2:$H$2,0)),1)*3</f>
        <v>8.1666666666667336</v>
      </c>
      <c r="X3" s="70">
        <f>W3/V3</f>
        <v>8.1666666666667336</v>
      </c>
      <c r="Y3" s="70">
        <f t="shared" ref="Y3:Y8" si="3">IF(V$9=0,"",X3/X$9)</f>
        <v>1.0790155440414504</v>
      </c>
      <c r="Z3" s="70">
        <f t="shared" ref="Z3:Z8" si="4">IF(V$9=0,"",_xlfn.F.DIST.RT(Y3,V3,V$9))</f>
        <v>0.31346756518946833</v>
      </c>
      <c r="AA3" s="71">
        <f t="shared" ref="AA3:AA9" si="5">W3/W$10</f>
        <v>1.018499272500528E-2</v>
      </c>
      <c r="AE3" t="e">
        <f ca="1"/>
        <v>#NAME?</v>
      </c>
      <c r="AF3" t="e">
        <f ca="1"/>
        <v>#NAME?</v>
      </c>
      <c r="AG3" t="e">
        <f ca="1"/>
        <v>#NAME?</v>
      </c>
      <c r="AH3" t="e">
        <f ca="1"/>
        <v>#NAME?</v>
      </c>
      <c r="AI3" t="e">
        <f ca="1"/>
        <v>#NAME?</v>
      </c>
    </row>
    <row r="4" spans="1:36" x14ac:dyDescent="0.35">
      <c r="A4">
        <f>A3+1</f>
        <v>2</v>
      </c>
      <c r="B4" s="18">
        <v>1</v>
      </c>
      <c r="C4">
        <v>1</v>
      </c>
      <c r="D4">
        <v>1</v>
      </c>
      <c r="E4">
        <v>2</v>
      </c>
      <c r="F4">
        <v>2</v>
      </c>
      <c r="G4">
        <v>2</v>
      </c>
      <c r="H4">
        <v>2</v>
      </c>
      <c r="I4" s="67">
        <v>37</v>
      </c>
      <c r="J4">
        <v>35</v>
      </c>
      <c r="K4" s="68">
        <v>38</v>
      </c>
      <c r="M4" s="20">
        <f t="shared" si="1"/>
        <v>36.666666666666664</v>
      </c>
      <c r="O4" t="str">
        <f>C2</f>
        <v>B</v>
      </c>
      <c r="P4" s="18">
        <f t="shared" si="2"/>
        <v>33.916666666666664</v>
      </c>
      <c r="Q4" s="19">
        <f t="shared" si="2"/>
        <v>30.25</v>
      </c>
      <c r="R4" s="20">
        <f t="shared" ref="R4:R8" si="6">MAX(P4:Q4)-MIN(P4:Q4)</f>
        <v>3.6666666666666643</v>
      </c>
      <c r="U4" t="str">
        <f t="shared" ref="U4:U8" si="7">O4</f>
        <v>B</v>
      </c>
      <c r="V4" s="67">
        <f t="shared" ref="V4:V8" si="8">COUNT(P4:Q4)-1</f>
        <v>1</v>
      </c>
      <c r="W4">
        <f t="shared" ref="W4:W8" si="9">DEVSQ(P4:Q4)*COUNTIF(INDEX($B$3:$H$10,,MATCH(U4,$B$2:$H$2,0)),1)*3</f>
        <v>80.666666666666558</v>
      </c>
      <c r="X4">
        <f t="shared" ref="X4:X8" si="10">W4/V4</f>
        <v>80.666666666666558</v>
      </c>
      <c r="Y4">
        <f t="shared" si="3"/>
        <v>10.658031088082796</v>
      </c>
      <c r="Z4">
        <f t="shared" si="4"/>
        <v>4.5652244209350955E-3</v>
      </c>
      <c r="AA4" s="72">
        <f t="shared" si="5"/>
        <v>0.10060278528372466</v>
      </c>
      <c r="AE4" t="e">
        <f ca="1"/>
        <v>#NAME?</v>
      </c>
      <c r="AF4" t="e">
        <f ca="1"/>
        <v>#NAME?</v>
      </c>
      <c r="AG4" t="e">
        <f ca="1"/>
        <v>#NAME?</v>
      </c>
      <c r="AH4" t="e">
        <f ca="1"/>
        <v>#NAME?</v>
      </c>
      <c r="AI4" t="e">
        <f ca="1"/>
        <v>#NAME?</v>
      </c>
    </row>
    <row r="5" spans="1:36" x14ac:dyDescent="0.35">
      <c r="A5">
        <f t="shared" ref="A5:A10" si="11">A4+1</f>
        <v>3</v>
      </c>
      <c r="B5" s="18">
        <v>1</v>
      </c>
      <c r="C5">
        <v>2</v>
      </c>
      <c r="D5">
        <v>2</v>
      </c>
      <c r="E5">
        <v>1</v>
      </c>
      <c r="F5">
        <v>1</v>
      </c>
      <c r="G5">
        <v>2</v>
      </c>
      <c r="H5">
        <v>2</v>
      </c>
      <c r="I5" s="67">
        <v>27</v>
      </c>
      <c r="J5">
        <v>28</v>
      </c>
      <c r="K5" s="68">
        <v>31</v>
      </c>
      <c r="M5" s="20">
        <f t="shared" si="1"/>
        <v>28.666666666666668</v>
      </c>
      <c r="O5" t="str">
        <f>D2</f>
        <v>AB</v>
      </c>
      <c r="P5" s="18">
        <f t="shared" si="2"/>
        <v>32.083333333333329</v>
      </c>
      <c r="Q5" s="19">
        <f t="shared" si="2"/>
        <v>32.083333333333336</v>
      </c>
      <c r="R5" s="20">
        <f t="shared" si="6"/>
        <v>0</v>
      </c>
      <c r="T5" t="s">
        <v>18</v>
      </c>
      <c r="U5" t="str">
        <f t="shared" si="7"/>
        <v>AB</v>
      </c>
      <c r="V5" s="67">
        <f t="shared" si="8"/>
        <v>1</v>
      </c>
      <c r="W5">
        <f t="shared" si="9"/>
        <v>6.0584517520973707E-28</v>
      </c>
      <c r="X5">
        <f t="shared" si="10"/>
        <v>6.0584517520973707E-28</v>
      </c>
      <c r="Y5">
        <f t="shared" si="3"/>
        <v>8.0046901387814321E-29</v>
      </c>
      <c r="Z5">
        <f t="shared" si="4"/>
        <v>0.99999999999999289</v>
      </c>
      <c r="AA5" s="72">
        <f t="shared" si="5"/>
        <v>7.5557494310089837E-31</v>
      </c>
      <c r="AE5" t="e">
        <f ca="1"/>
        <v>#NAME?</v>
      </c>
      <c r="AF5" t="e">
        <f ca="1"/>
        <v>#NAME?</v>
      </c>
      <c r="AG5" t="e">
        <f ca="1"/>
        <v>#NAME?</v>
      </c>
      <c r="AH5" t="e">
        <f ca="1"/>
        <v>#NAME?</v>
      </c>
      <c r="AI5" t="e">
        <f ca="1"/>
        <v>#NAME?</v>
      </c>
    </row>
    <row r="6" spans="1:36" x14ac:dyDescent="0.35">
      <c r="A6">
        <f t="shared" si="11"/>
        <v>4</v>
      </c>
      <c r="B6" s="18">
        <v>1</v>
      </c>
      <c r="C6">
        <v>2</v>
      </c>
      <c r="D6">
        <v>2</v>
      </c>
      <c r="E6">
        <v>2</v>
      </c>
      <c r="F6">
        <v>2</v>
      </c>
      <c r="G6">
        <v>1</v>
      </c>
      <c r="H6">
        <v>1</v>
      </c>
      <c r="I6" s="67">
        <v>30</v>
      </c>
      <c r="J6">
        <v>28</v>
      </c>
      <c r="K6" s="68">
        <v>34</v>
      </c>
      <c r="M6" s="20">
        <f t="shared" si="1"/>
        <v>30.666666666666668</v>
      </c>
      <c r="O6" t="str">
        <f>E2</f>
        <v>C</v>
      </c>
      <c r="P6" s="18">
        <f t="shared" si="2"/>
        <v>28.000000000000004</v>
      </c>
      <c r="Q6" s="19">
        <f t="shared" si="2"/>
        <v>36.166666666666664</v>
      </c>
      <c r="R6" s="20">
        <f t="shared" si="6"/>
        <v>8.1666666666666607</v>
      </c>
      <c r="U6" t="str">
        <f t="shared" si="7"/>
        <v>C</v>
      </c>
      <c r="V6" s="67">
        <f t="shared" si="8"/>
        <v>1</v>
      </c>
      <c r="W6">
        <f t="shared" si="9"/>
        <v>400.16666666666606</v>
      </c>
      <c r="X6">
        <f t="shared" si="10"/>
        <v>400.16666666666606</v>
      </c>
      <c r="Y6">
        <f t="shared" si="3"/>
        <v>52.871761658030557</v>
      </c>
      <c r="Z6">
        <f t="shared" si="4"/>
        <v>1.306266669503538E-6</v>
      </c>
      <c r="AA6" s="72">
        <f t="shared" si="5"/>
        <v>0.49906464352525387</v>
      </c>
      <c r="AE6" t="e">
        <f ca="1"/>
        <v>#NAME?</v>
      </c>
      <c r="AF6" t="e">
        <f ca="1"/>
        <v>#NAME?</v>
      </c>
      <c r="AG6" t="e">
        <f ca="1"/>
        <v>#NAME?</v>
      </c>
      <c r="AH6" t="e">
        <f ca="1"/>
        <v>#NAME?</v>
      </c>
      <c r="AI6" t="e">
        <f ca="1"/>
        <v>#NAME?</v>
      </c>
    </row>
    <row r="7" spans="1:36" x14ac:dyDescent="0.35">
      <c r="A7">
        <f t="shared" si="11"/>
        <v>5</v>
      </c>
      <c r="B7" s="18">
        <v>2</v>
      </c>
      <c r="C7">
        <v>1</v>
      </c>
      <c r="D7">
        <v>2</v>
      </c>
      <c r="E7">
        <v>1</v>
      </c>
      <c r="F7">
        <v>2</v>
      </c>
      <c r="G7">
        <v>1</v>
      </c>
      <c r="H7">
        <v>2</v>
      </c>
      <c r="I7" s="67">
        <v>25</v>
      </c>
      <c r="J7">
        <v>25</v>
      </c>
      <c r="K7" s="68">
        <v>27</v>
      </c>
      <c r="M7" s="20">
        <f t="shared" si="1"/>
        <v>25.666666666666668</v>
      </c>
      <c r="O7" t="str">
        <f>F2</f>
        <v>D</v>
      </c>
      <c r="P7" s="18">
        <f t="shared" si="2"/>
        <v>34</v>
      </c>
      <c r="Q7" s="19">
        <f t="shared" si="2"/>
        <v>30.166666666666668</v>
      </c>
      <c r="R7" s="20">
        <f t="shared" si="6"/>
        <v>3.8333333333333321</v>
      </c>
      <c r="U7" t="str">
        <f t="shared" si="7"/>
        <v>D</v>
      </c>
      <c r="V7" s="67">
        <f t="shared" si="8"/>
        <v>1</v>
      </c>
      <c r="W7">
        <f t="shared" si="9"/>
        <v>88.166666666666615</v>
      </c>
      <c r="X7">
        <f t="shared" si="10"/>
        <v>88.166666666666615</v>
      </c>
      <c r="Y7">
        <f t="shared" si="3"/>
        <v>11.648963730569841</v>
      </c>
      <c r="Z7">
        <f t="shared" si="4"/>
        <v>3.3128100821023213E-3</v>
      </c>
      <c r="AA7" s="72">
        <f t="shared" si="5"/>
        <v>0.10995635003117848</v>
      </c>
      <c r="AE7" t="e">
        <f ca="1"/>
        <v>#NAME?</v>
      </c>
      <c r="AF7" t="e">
        <f ca="1"/>
        <v>#NAME?</v>
      </c>
      <c r="AG7" t="e">
        <f ca="1"/>
        <v>#NAME?</v>
      </c>
      <c r="AH7" t="e">
        <f ca="1"/>
        <v>#NAME?</v>
      </c>
      <c r="AI7" t="e">
        <f ca="1"/>
        <v>#NAME?</v>
      </c>
    </row>
    <row r="8" spans="1:36" x14ac:dyDescent="0.35">
      <c r="A8">
        <f t="shared" si="11"/>
        <v>6</v>
      </c>
      <c r="B8" s="18">
        <v>2</v>
      </c>
      <c r="C8">
        <v>1</v>
      </c>
      <c r="D8">
        <v>2</v>
      </c>
      <c r="E8">
        <v>2</v>
      </c>
      <c r="F8">
        <v>1</v>
      </c>
      <c r="G8">
        <v>2</v>
      </c>
      <c r="H8">
        <v>1</v>
      </c>
      <c r="I8" s="67">
        <v>43</v>
      </c>
      <c r="J8">
        <v>40</v>
      </c>
      <c r="K8" s="68">
        <v>47</v>
      </c>
      <c r="M8" s="20">
        <f t="shared" si="1"/>
        <v>43.333333333333336</v>
      </c>
      <c r="O8" t="str">
        <f>G2</f>
        <v>BC</v>
      </c>
      <c r="P8" s="23">
        <f t="shared" si="2"/>
        <v>30.083333333333336</v>
      </c>
      <c r="Q8" s="24">
        <f t="shared" si="2"/>
        <v>34.083333333333329</v>
      </c>
      <c r="R8" s="25">
        <f t="shared" si="6"/>
        <v>3.9999999999999929</v>
      </c>
      <c r="U8" t="str">
        <f t="shared" si="7"/>
        <v>BC</v>
      </c>
      <c r="V8" s="73">
        <f t="shared" si="8"/>
        <v>1</v>
      </c>
      <c r="W8" s="6">
        <f t="shared" si="9"/>
        <v>95.999999999999659</v>
      </c>
      <c r="X8" s="6">
        <f t="shared" si="10"/>
        <v>95.999999999999659</v>
      </c>
      <c r="Y8" s="6">
        <f t="shared" si="3"/>
        <v>12.683937823834043</v>
      </c>
      <c r="Z8" s="6">
        <f t="shared" si="4"/>
        <v>2.4016339083639923E-3</v>
      </c>
      <c r="AA8" s="74">
        <f t="shared" si="5"/>
        <v>0.1197256287674076</v>
      </c>
      <c r="AE8" t="e">
        <f ca="1"/>
        <v>#NAME?</v>
      </c>
      <c r="AF8" t="e">
        <f ca="1"/>
        <v>#NAME?</v>
      </c>
      <c r="AG8" t="e">
        <f ca="1"/>
        <v>#NAME?</v>
      </c>
      <c r="AH8" t="e">
        <f ca="1"/>
        <v>#NAME?</v>
      </c>
      <c r="AI8" t="e">
        <f ca="1"/>
        <v>#NAME?</v>
      </c>
    </row>
    <row r="9" spans="1:36" x14ac:dyDescent="0.35">
      <c r="A9">
        <f t="shared" si="11"/>
        <v>7</v>
      </c>
      <c r="B9" s="18">
        <v>2</v>
      </c>
      <c r="C9">
        <v>2</v>
      </c>
      <c r="D9">
        <v>1</v>
      </c>
      <c r="E9">
        <v>1</v>
      </c>
      <c r="F9">
        <v>2</v>
      </c>
      <c r="G9">
        <v>2</v>
      </c>
      <c r="H9">
        <v>1</v>
      </c>
      <c r="I9" s="67">
        <v>25</v>
      </c>
      <c r="J9">
        <v>28</v>
      </c>
      <c r="K9" s="68">
        <v>30</v>
      </c>
      <c r="M9" s="20">
        <f t="shared" si="1"/>
        <v>27.666666666666668</v>
      </c>
      <c r="U9" t="s">
        <v>19</v>
      </c>
      <c r="V9" s="23">
        <f>V10-SUM(V3:V8)</f>
        <v>17</v>
      </c>
      <c r="W9" s="26">
        <f>W10-SUM(W3:W8)</f>
        <v>128.66666666666777</v>
      </c>
      <c r="X9" s="26">
        <f>IF(V9=0,"",W9/V9)</f>
        <v>7.5686274509804568</v>
      </c>
      <c r="Y9" s="26"/>
      <c r="Z9" s="26"/>
      <c r="AA9" s="27">
        <f t="shared" si="5"/>
        <v>0.16046559966743018</v>
      </c>
      <c r="AE9" t="e">
        <f ca="1"/>
        <v>#NAME?</v>
      </c>
      <c r="AF9" t="e">
        <f ca="1"/>
        <v>#NAME?</v>
      </c>
      <c r="AG9" t="e">
        <f ca="1"/>
        <v>#NAME?</v>
      </c>
      <c r="AH9" t="e">
        <f ca="1"/>
        <v>#NAME?</v>
      </c>
      <c r="AI9" t="e">
        <f ca="1"/>
        <v>#NAME?</v>
      </c>
    </row>
    <row r="10" spans="1:36" x14ac:dyDescent="0.35">
      <c r="A10">
        <f t="shared" si="11"/>
        <v>8</v>
      </c>
      <c r="B10" s="23">
        <v>2</v>
      </c>
      <c r="C10" s="26">
        <v>2</v>
      </c>
      <c r="D10" s="26">
        <v>1</v>
      </c>
      <c r="E10" s="26">
        <v>2</v>
      </c>
      <c r="F10" s="26">
        <v>1</v>
      </c>
      <c r="G10" s="26">
        <v>1</v>
      </c>
      <c r="H10" s="26">
        <v>2</v>
      </c>
      <c r="I10" s="73">
        <v>38</v>
      </c>
      <c r="J10" s="6">
        <v>34</v>
      </c>
      <c r="K10" s="75">
        <v>30</v>
      </c>
      <c r="M10" s="25">
        <f t="shared" si="1"/>
        <v>34</v>
      </c>
      <c r="U10" t="s">
        <v>20</v>
      </c>
      <c r="V10">
        <f>COUNT(I3:K10)-1</f>
        <v>23</v>
      </c>
      <c r="W10">
        <f>DEVSQ(I3:K10)</f>
        <v>801.83333333333337</v>
      </c>
      <c r="AE10" t="e">
        <f ca="1"/>
        <v>#NAME?</v>
      </c>
      <c r="AF10" t="e">
        <f ca="1"/>
        <v>#NAME?</v>
      </c>
      <c r="AG10" t="e">
        <f ca="1"/>
        <v>#NAME?</v>
      </c>
      <c r="AH10" t="e">
        <f ca="1"/>
        <v>#NAME?</v>
      </c>
      <c r="AI10" t="e">
        <f ca="1"/>
        <v>#NAME?</v>
      </c>
    </row>
    <row r="11" spans="1:36" x14ac:dyDescent="0.35">
      <c r="AE11" t="e">
        <f ca="1"/>
        <v>#NAME?</v>
      </c>
      <c r="AF11" t="e">
        <f ca="1"/>
        <v>#NAME?</v>
      </c>
      <c r="AG11" t="e">
        <f ca="1"/>
        <v>#NAME?</v>
      </c>
      <c r="AH11" t="e">
        <f ca="1"/>
        <v>#NAME?</v>
      </c>
      <c r="AI11" t="e">
        <f ca="1"/>
        <v>#NAME?</v>
      </c>
    </row>
    <row r="12" spans="1:36" x14ac:dyDescent="0.35">
      <c r="U12" t="str">
        <f>U2</f>
        <v>fact</v>
      </c>
      <c r="V12" s="3" t="str">
        <f t="shared" ref="V12:AA12" si="12">V2</f>
        <v>df</v>
      </c>
      <c r="W12" s="3" t="str">
        <f t="shared" si="12"/>
        <v>SS</v>
      </c>
      <c r="X12" s="3" t="str">
        <f t="shared" si="12"/>
        <v>MS</v>
      </c>
      <c r="Y12" s="3" t="str">
        <f t="shared" si="12"/>
        <v>F</v>
      </c>
      <c r="Z12" s="3" t="str">
        <f t="shared" si="12"/>
        <v>p-value</v>
      </c>
      <c r="AA12" s="3" t="str">
        <f t="shared" si="12"/>
        <v>SS %</v>
      </c>
      <c r="AB12" s="3" t="s">
        <v>21</v>
      </c>
      <c r="AC12" s="3" t="s">
        <v>9</v>
      </c>
      <c r="AE12" t="e">
        <f ca="1"/>
        <v>#NAME?</v>
      </c>
      <c r="AF12" t="e">
        <f ca="1"/>
        <v>#NAME?</v>
      </c>
      <c r="AG12" t="e">
        <f ca="1"/>
        <v>#NAME?</v>
      </c>
      <c r="AH12" t="e">
        <f ca="1"/>
        <v>#NAME?</v>
      </c>
      <c r="AI12" t="e">
        <f ca="1"/>
        <v>#NAME?</v>
      </c>
    </row>
    <row r="13" spans="1:36" x14ac:dyDescent="0.35">
      <c r="U13" t="str">
        <f t="shared" ref="U13:U20" si="13">U3</f>
        <v>A</v>
      </c>
      <c r="V13" s="12" t="str">
        <f t="shared" ref="V13:X18" si="14">IF($T3="",V3,"")</f>
        <v/>
      </c>
      <c r="W13" s="15" t="str">
        <f t="shared" si="14"/>
        <v/>
      </c>
      <c r="X13" s="15" t="str">
        <f t="shared" si="14"/>
        <v/>
      </c>
      <c r="Y13" s="15" t="str">
        <f t="shared" ref="Y13:Y18" si="15">IF($T3="",X13/X$19,"")</f>
        <v/>
      </c>
      <c r="Z13" s="15" t="str">
        <f t="shared" ref="Z13:Z18" si="16">IF($T3="",_xlfn.F.DIST.RT(Y13,V13,V$19),"")</f>
        <v/>
      </c>
      <c r="AA13" s="32" t="str">
        <f t="shared" ref="AA13:AA18" si="17">IF($T3="",W13/W$20,"")</f>
        <v/>
      </c>
      <c r="AB13" s="15" t="str">
        <f t="shared" ref="AB13:AB18" si="18">IF($T3="",W13-V13*X$19,"")</f>
        <v/>
      </c>
      <c r="AC13" s="16" t="str">
        <f t="shared" ref="AC13:AC18" si="19">IF($T3="",AB13/AB$20,"")</f>
        <v/>
      </c>
      <c r="AE13" t="e">
        <f ca="1"/>
        <v>#NAME?</v>
      </c>
      <c r="AF13" t="e">
        <f ca="1"/>
        <v>#NAME?</v>
      </c>
      <c r="AG13" t="e">
        <f ca="1"/>
        <v>#NAME?</v>
      </c>
      <c r="AH13" t="e">
        <f ca="1"/>
        <v>#NAME?</v>
      </c>
      <c r="AI13" t="e">
        <f ca="1"/>
        <v>#NAME?</v>
      </c>
    </row>
    <row r="14" spans="1:36" x14ac:dyDescent="0.35">
      <c r="U14" t="str">
        <f t="shared" si="13"/>
        <v>B</v>
      </c>
      <c r="V14" s="18">
        <f t="shared" si="14"/>
        <v>1</v>
      </c>
      <c r="W14">
        <f t="shared" si="14"/>
        <v>80.666666666666558</v>
      </c>
      <c r="X14">
        <f t="shared" si="14"/>
        <v>80.666666666666558</v>
      </c>
      <c r="Y14">
        <f t="shared" si="15"/>
        <v>11.200974421437161</v>
      </c>
      <c r="Z14">
        <f t="shared" si="16"/>
        <v>3.3883427283797844E-3</v>
      </c>
      <c r="AA14" s="7">
        <f t="shared" si="17"/>
        <v>0.10060278528372466</v>
      </c>
      <c r="AB14">
        <f t="shared" si="18"/>
        <v>73.464912280701583</v>
      </c>
      <c r="AC14" s="21">
        <f t="shared" si="19"/>
        <v>9.1621175157807003E-2</v>
      </c>
      <c r="AE14" t="e">
        <f ca="1"/>
        <v>#NAME?</v>
      </c>
      <c r="AF14" t="e">
        <f ca="1"/>
        <v>#NAME?</v>
      </c>
      <c r="AG14" t="e">
        <f ca="1"/>
        <v>#NAME?</v>
      </c>
      <c r="AH14" t="e">
        <f ca="1"/>
        <v>#NAME?</v>
      </c>
      <c r="AI14" t="e">
        <f ca="1"/>
        <v>#NAME?</v>
      </c>
    </row>
    <row r="15" spans="1:36" x14ac:dyDescent="0.35">
      <c r="U15" t="str">
        <f t="shared" si="13"/>
        <v>AB</v>
      </c>
      <c r="V15" s="18" t="str">
        <f t="shared" si="14"/>
        <v/>
      </c>
      <c r="W15" t="str">
        <f t="shared" si="14"/>
        <v/>
      </c>
      <c r="X15" t="str">
        <f t="shared" si="14"/>
        <v/>
      </c>
      <c r="Y15" t="str">
        <f t="shared" si="15"/>
        <v/>
      </c>
      <c r="Z15" t="str">
        <f t="shared" si="16"/>
        <v/>
      </c>
      <c r="AA15" s="7" t="str">
        <f t="shared" si="17"/>
        <v/>
      </c>
      <c r="AB15" t="str">
        <f t="shared" si="18"/>
        <v/>
      </c>
      <c r="AC15" s="21" t="str">
        <f t="shared" si="19"/>
        <v/>
      </c>
      <c r="AE15" t="e">
        <f ca="1"/>
        <v>#NAME?</v>
      </c>
      <c r="AF15" t="e">
        <f ca="1"/>
        <v>#NAME?</v>
      </c>
      <c r="AG15" t="e">
        <f ca="1"/>
        <v>#NAME?</v>
      </c>
      <c r="AH15" t="e">
        <f ca="1"/>
        <v>#NAME?</v>
      </c>
      <c r="AI15" t="e">
        <f ca="1"/>
        <v>#NAME?</v>
      </c>
    </row>
    <row r="16" spans="1:36" x14ac:dyDescent="0.35">
      <c r="U16" t="str">
        <f t="shared" si="13"/>
        <v>C</v>
      </c>
      <c r="V16" s="18">
        <f t="shared" si="14"/>
        <v>1</v>
      </c>
      <c r="W16">
        <f t="shared" si="14"/>
        <v>400.16666666666606</v>
      </c>
      <c r="X16">
        <f t="shared" si="14"/>
        <v>400.16666666666606</v>
      </c>
      <c r="Y16">
        <f t="shared" si="15"/>
        <v>55.565164433616978</v>
      </c>
      <c r="Z16">
        <f t="shared" si="16"/>
        <v>4.7092977268502409E-7</v>
      </c>
      <c r="AA16" s="7">
        <f t="shared" si="17"/>
        <v>0.49906464352525387</v>
      </c>
      <c r="AB16">
        <f t="shared" si="18"/>
        <v>392.96491228070107</v>
      </c>
      <c r="AC16" s="21">
        <f t="shared" si="19"/>
        <v>0.49008303339933618</v>
      </c>
      <c r="AE16" t="e">
        <f ca="1"/>
        <v>#NAME?</v>
      </c>
      <c r="AF16" t="e">
        <f ca="1"/>
        <v>#NAME?</v>
      </c>
      <c r="AG16" t="e">
        <f ca="1"/>
        <v>#NAME?</v>
      </c>
      <c r="AH16" t="e">
        <f ca="1"/>
        <v>#NAME?</v>
      </c>
      <c r="AI16" t="e">
        <f ca="1"/>
        <v>#NAME?</v>
      </c>
    </row>
    <row r="17" spans="21:35" x14ac:dyDescent="0.35">
      <c r="U17" t="str">
        <f t="shared" si="13"/>
        <v>D</v>
      </c>
      <c r="V17" s="18">
        <f t="shared" si="14"/>
        <v>1</v>
      </c>
      <c r="W17">
        <f t="shared" si="14"/>
        <v>88.166666666666615</v>
      </c>
      <c r="X17">
        <f t="shared" si="14"/>
        <v>88.166666666666615</v>
      </c>
      <c r="Y17">
        <f t="shared" si="15"/>
        <v>12.242387332521202</v>
      </c>
      <c r="Z17">
        <f t="shared" si="16"/>
        <v>2.4012663876783052E-3</v>
      </c>
      <c r="AA17" s="7">
        <f t="shared" si="17"/>
        <v>0.10995635003117848</v>
      </c>
      <c r="AB17">
        <f t="shared" si="18"/>
        <v>80.96491228070164</v>
      </c>
      <c r="AC17" s="21">
        <f t="shared" si="19"/>
        <v>0.10097473990526082</v>
      </c>
      <c r="AE17" t="e">
        <f ca="1"/>
        <v>#NAME?</v>
      </c>
      <c r="AF17" t="e">
        <f ca="1"/>
        <v>#NAME?</v>
      </c>
      <c r="AG17" t="e">
        <f ca="1"/>
        <v>#NAME?</v>
      </c>
      <c r="AH17" t="e">
        <f ca="1"/>
        <v>#NAME?</v>
      </c>
      <c r="AI17" t="e">
        <f ca="1"/>
        <v>#NAME?</v>
      </c>
    </row>
    <row r="18" spans="21:35" x14ac:dyDescent="0.35">
      <c r="U18" t="str">
        <f t="shared" si="13"/>
        <v>BC</v>
      </c>
      <c r="V18" s="23">
        <f t="shared" si="14"/>
        <v>1</v>
      </c>
      <c r="W18" s="26">
        <f t="shared" si="14"/>
        <v>95.999999999999659</v>
      </c>
      <c r="X18" s="26">
        <f t="shared" si="14"/>
        <v>95.999999999999659</v>
      </c>
      <c r="Y18" s="26">
        <f t="shared" si="15"/>
        <v>13.330085261875599</v>
      </c>
      <c r="Z18" s="26">
        <f t="shared" si="16"/>
        <v>1.6991087656551074E-3</v>
      </c>
      <c r="AA18" s="33">
        <f t="shared" si="17"/>
        <v>0.1197256287674076</v>
      </c>
      <c r="AB18" s="26">
        <f t="shared" si="18"/>
        <v>88.798245614034684</v>
      </c>
      <c r="AC18" s="27">
        <f t="shared" si="19"/>
        <v>0.11074401864148993</v>
      </c>
      <c r="AE18" s="6" t="e">
        <f ca="1"/>
        <v>#NAME?</v>
      </c>
      <c r="AF18" s="6" t="e">
        <f ca="1"/>
        <v>#NAME?</v>
      </c>
      <c r="AG18" s="6" t="e">
        <f ca="1"/>
        <v>#NAME?</v>
      </c>
      <c r="AH18" s="6" t="e">
        <f ca="1"/>
        <v>#NAME?</v>
      </c>
      <c r="AI18" s="6" t="e">
        <f ca="1"/>
        <v>#NAME?</v>
      </c>
    </row>
    <row r="19" spans="21:35" x14ac:dyDescent="0.35">
      <c r="U19" t="str">
        <f t="shared" si="13"/>
        <v>Err</v>
      </c>
      <c r="V19" s="28">
        <f>V20-SUM(V13:V18)</f>
        <v>19</v>
      </c>
      <c r="W19" s="29">
        <f>W20-SUM(W13:W18)</f>
        <v>136.83333333333451</v>
      </c>
      <c r="X19" s="29">
        <f>W19/V19</f>
        <v>7.201754385964974</v>
      </c>
      <c r="Y19" s="29"/>
      <c r="Z19" s="29"/>
      <c r="AA19" s="34">
        <f>W19/W20</f>
        <v>0.17065059239243546</v>
      </c>
      <c r="AB19" s="29">
        <f>AB20-SUM(AB13:AB18)</f>
        <v>165.64035087719435</v>
      </c>
      <c r="AC19" s="30">
        <f>AB19/AB20</f>
        <v>0.20657703289610602</v>
      </c>
    </row>
    <row r="20" spans="21:35" x14ac:dyDescent="0.35">
      <c r="U20" t="str">
        <f t="shared" si="13"/>
        <v>Tot</v>
      </c>
      <c r="V20">
        <f>V10</f>
        <v>23</v>
      </c>
      <c r="W20">
        <f>W10</f>
        <v>801.83333333333337</v>
      </c>
      <c r="AB20">
        <f>W20</f>
        <v>801.83333333333337</v>
      </c>
      <c r="AE20" s="28" t="e">
        <f ca="1">INDEX(AE3:AE18,MATCH($AI20,$AI3:$AI18,0))</f>
        <v>#NAME?</v>
      </c>
      <c r="AF20" s="29" t="e">
        <f ca="1">INDEX(AF3:AF18,MATCH($AI20,$AI3:$AI18,0))</f>
        <v>#NAME?</v>
      </c>
      <c r="AG20" s="29" t="e">
        <f ca="1">INDEX(AG3:AG18,MATCH($AI20,$AI3:$AI18,0))</f>
        <v>#NAME?</v>
      </c>
      <c r="AH20" s="29" t="e">
        <f ca="1">INDEX(AH3:AH18,MATCH($AI20,$AI3:$AI18,0))</f>
        <v>#NAME?</v>
      </c>
      <c r="AI20" s="76" t="e">
        <f ca="1">MIN(AI3:AI18)</f>
        <v>#NAME?</v>
      </c>
    </row>
    <row r="22" spans="21:35" x14ac:dyDescent="0.35">
      <c r="AE22" t="s">
        <v>22</v>
      </c>
      <c r="AF22" s="39" t="s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937E-8907-41CA-85A9-51755F65CAD6}">
  <dimension ref="A1:AQ22"/>
  <sheetViews>
    <sheetView workbookViewId="0"/>
  </sheetViews>
  <sheetFormatPr defaultRowHeight="14.5" x14ac:dyDescent="0.35"/>
  <cols>
    <col min="1" max="8" width="4.81640625" customWidth="1"/>
    <col min="9" max="11" width="4.6328125" customWidth="1"/>
    <col min="12" max="12" width="2.90625" customWidth="1"/>
    <col min="14" max="14" width="4.1796875" customWidth="1"/>
    <col min="20" max="21" width="5.08984375" customWidth="1"/>
    <col min="30" max="30" width="2.26953125" customWidth="1"/>
  </cols>
  <sheetData>
    <row r="1" spans="1:43" x14ac:dyDescent="0.35">
      <c r="A1" s="1" t="s">
        <v>0</v>
      </c>
      <c r="B1">
        <v>1</v>
      </c>
      <c r="C1">
        <f>B1+1</f>
        <v>2</v>
      </c>
      <c r="D1">
        <f t="shared" ref="D1:H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</row>
    <row r="2" spans="1:43" x14ac:dyDescent="0.35">
      <c r="A2" s="1" t="s">
        <v>10</v>
      </c>
      <c r="B2" s="9" t="s">
        <v>11</v>
      </c>
      <c r="C2" s="10" t="s">
        <v>12</v>
      </c>
      <c r="D2" s="10" t="s">
        <v>13</v>
      </c>
      <c r="E2" s="10" t="s">
        <v>14</v>
      </c>
      <c r="F2" s="10" t="s">
        <v>15</v>
      </c>
      <c r="G2" s="10" t="s">
        <v>16</v>
      </c>
      <c r="H2" s="10"/>
      <c r="I2" s="63" t="s">
        <v>28</v>
      </c>
      <c r="J2" s="64" t="s">
        <v>29</v>
      </c>
      <c r="K2" s="65" t="s">
        <v>30</v>
      </c>
      <c r="M2" s="1" t="s">
        <v>32</v>
      </c>
      <c r="P2">
        <v>1</v>
      </c>
      <c r="Q2">
        <f>P2+1</f>
        <v>2</v>
      </c>
      <c r="R2" s="1" t="s">
        <v>1</v>
      </c>
      <c r="T2" s="2" t="s">
        <v>2</v>
      </c>
      <c r="U2" s="2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8</v>
      </c>
      <c r="AA2" s="3" t="s">
        <v>9</v>
      </c>
      <c r="AE2" s="4" t="e">
        <f t="array" aca="1" ref="AE2:AJ18" ca="1">TOptimize(O3:Q8,,"min",TRUE,FALSE)</f>
        <v>#NAME?</v>
      </c>
      <c r="AF2" s="4" t="e">
        <f ca="1"/>
        <v>#NAME?</v>
      </c>
      <c r="AG2" s="4" t="e">
        <f ca="1"/>
        <v>#NAME?</v>
      </c>
      <c r="AH2" s="4" t="e">
        <f ca="1"/>
        <v>#NAME?</v>
      </c>
      <c r="AI2" s="4" t="e">
        <f ca="1"/>
        <v>#NAME?</v>
      </c>
      <c r="AJ2" s="66" t="e">
        <f ca="1"/>
        <v>#NAME?</v>
      </c>
      <c r="AK2" s="8"/>
      <c r="AL2" s="1" t="e" cm="1">
        <f t="array" aca="1" ref="AL2" ca="1">TOptimize(O3:Q8,,"min")</f>
        <v>#NAME?</v>
      </c>
      <c r="AM2" s="1"/>
      <c r="AN2" s="1"/>
      <c r="AO2" s="1"/>
      <c r="AP2" s="1"/>
      <c r="AQ2" s="1"/>
    </row>
    <row r="3" spans="1:43" x14ac:dyDescent="0.35">
      <c r="A3">
        <v>1</v>
      </c>
      <c r="B3" s="12">
        <v>1</v>
      </c>
      <c r="C3" s="15">
        <v>1</v>
      </c>
      <c r="D3" s="15">
        <v>1</v>
      </c>
      <c r="E3" s="15">
        <v>1</v>
      </c>
      <c r="F3" s="15">
        <v>1</v>
      </c>
      <c r="G3" s="15">
        <v>1</v>
      </c>
      <c r="H3" s="15">
        <v>1</v>
      </c>
      <c r="I3" s="67">
        <v>32</v>
      </c>
      <c r="J3">
        <v>30</v>
      </c>
      <c r="K3" s="68">
        <v>28</v>
      </c>
      <c r="M3" s="14">
        <f>-10*LOG10(SUMSQ(I3:K3)/COUNT(I3:K3))</f>
        <v>-29.555274052934443</v>
      </c>
      <c r="O3" t="str">
        <f>B2</f>
        <v>A</v>
      </c>
      <c r="P3" s="12">
        <f>IFERROR(AVERAGEIF(INDEX($B$3:$H$10,,MATCH($O3,$B$2:$H$2,0)),P$2,$M$3:$M$10),"")</f>
        <v>-29.942619977705544</v>
      </c>
      <c r="Q3" s="13">
        <f>IFERROR(AVERAGEIF(INDEX($B$3:$H$10,,MATCH($O3,$B$2:$H$2,0)),Q$2,$M$3:$M$10),"")</f>
        <v>-30.120289239290425</v>
      </c>
      <c r="R3" s="14">
        <f>MAX(P3:Q3)-MIN(P3:Q3)</f>
        <v>0.17766926158488161</v>
      </c>
      <c r="T3" t="s">
        <v>18</v>
      </c>
      <c r="U3" t="str">
        <f>O3</f>
        <v>A</v>
      </c>
      <c r="V3" s="12">
        <f>COUNT(P3:Q3)-1</f>
        <v>1</v>
      </c>
      <c r="W3" s="15">
        <f>DEVSQ(P3:Q3)*COUNTIF(INDEX($B$3:$H$10,,MATCH(U3,$B$2:$H$2,0)),1)</f>
        <v>6.3132733024234181E-2</v>
      </c>
      <c r="X3" s="15">
        <f>W3/V3</f>
        <v>6.3132733024234181E-2</v>
      </c>
      <c r="Y3" s="15">
        <f>IF(V$9=0,"",X3/X$9)</f>
        <v>0.19251023068921025</v>
      </c>
      <c r="Z3" s="15">
        <f>IF(V$9=0,"",_xlfn.F.DIST.RT(Y3,V3,V$9))</f>
        <v>0.73677846283752402</v>
      </c>
      <c r="AA3" s="16">
        <f>W3/W$10</f>
        <v>4.1506576514957674E-3</v>
      </c>
      <c r="AE3" t="e">
        <f ca="1"/>
        <v>#NAME?</v>
      </c>
      <c r="AF3" t="e">
        <f ca="1"/>
        <v>#NAME?</v>
      </c>
      <c r="AG3" t="e">
        <f ca="1"/>
        <v>#NAME?</v>
      </c>
      <c r="AH3" t="e">
        <f ca="1"/>
        <v>#NAME?</v>
      </c>
      <c r="AI3" t="e">
        <f ca="1"/>
        <v>#NAME?</v>
      </c>
      <c r="AJ3" t="e">
        <f ca="1"/>
        <v>#NAME?</v>
      </c>
      <c r="AL3" s="64"/>
      <c r="AM3" s="64"/>
      <c r="AN3" s="64"/>
      <c r="AO3" s="64"/>
      <c r="AP3" s="64"/>
      <c r="AQ3" s="36"/>
    </row>
    <row r="4" spans="1:43" x14ac:dyDescent="0.35">
      <c r="A4">
        <f>A3+1</f>
        <v>2</v>
      </c>
      <c r="B4" s="18">
        <v>1</v>
      </c>
      <c r="C4">
        <v>1</v>
      </c>
      <c r="D4">
        <v>1</v>
      </c>
      <c r="E4">
        <v>2</v>
      </c>
      <c r="F4">
        <v>2</v>
      </c>
      <c r="G4">
        <v>2</v>
      </c>
      <c r="H4">
        <v>2</v>
      </c>
      <c r="I4" s="67">
        <v>37</v>
      </c>
      <c r="J4">
        <v>35</v>
      </c>
      <c r="K4" s="68">
        <v>38</v>
      </c>
      <c r="M4" s="20">
        <f t="shared" ref="M4:M10" si="1">-10*LOG10(SUMSQ(I4:K4)/COUNT(I4:K4))</f>
        <v>-31.29045059887958</v>
      </c>
      <c r="O4" t="str">
        <f>C2</f>
        <v>B</v>
      </c>
      <c r="P4" s="18">
        <f t="shared" ref="P4:Q8" si="2">IFERROR(AVERAGEIF(INDEX($B$3:$H$10,,MATCH($O4,$B$2:$H$2,0)),P$2,$M$3:$M$10),"")</f>
        <v>-30.448596732673614</v>
      </c>
      <c r="Q4" s="19">
        <f t="shared" si="2"/>
        <v>-29.614312484322351</v>
      </c>
      <c r="R4" s="20">
        <f t="shared" ref="R4:R8" si="3">MAX(P4:Q4)-MIN(P4:Q4)</f>
        <v>0.83428424835126336</v>
      </c>
      <c r="U4" t="str">
        <f t="shared" ref="U4:U8" si="4">O4</f>
        <v>B</v>
      </c>
      <c r="V4" s="18">
        <f t="shared" ref="V4:V8" si="5">COUNT(P4:Q4)-1</f>
        <v>1</v>
      </c>
      <c r="W4">
        <f t="shared" ref="W4:W8" si="6">DEVSQ(P4:Q4)*COUNTIF(INDEX($B$3:$H$10,,MATCH(U4,$B$2:$H$2,0)),1)</f>
        <v>1.3920604140940651</v>
      </c>
      <c r="X4">
        <f t="shared" ref="X4:X8" si="7">W4/V4</f>
        <v>1.3920604140940651</v>
      </c>
      <c r="Y4">
        <f t="shared" ref="Y4:Y8" si="8">IF(V$9=0,"",X4/X$9)</f>
        <v>4.2448007335227631</v>
      </c>
      <c r="Z4">
        <f t="shared" ref="Z4:Z8" si="9">IF(V$9=0,"",_xlfn.F.DIST.RT(Y4,V4,V$9))</f>
        <v>0.28767181194289321</v>
      </c>
      <c r="AA4" s="21">
        <f t="shared" ref="AA4:AA9" si="10">W4/W$10</f>
        <v>9.1520926345545081E-2</v>
      </c>
      <c r="AE4" t="e">
        <f ca="1"/>
        <v>#NAME?</v>
      </c>
      <c r="AF4" t="e">
        <f ca="1"/>
        <v>#NAME?</v>
      </c>
      <c r="AG4" t="e">
        <f ca="1"/>
        <v>#NAME?</v>
      </c>
      <c r="AH4" t="e">
        <f ca="1"/>
        <v>#NAME?</v>
      </c>
      <c r="AI4" t="e">
        <f ca="1"/>
        <v>#NAME?</v>
      </c>
      <c r="AJ4" t="e">
        <f ca="1"/>
        <v>#NAME?</v>
      </c>
      <c r="AL4" s="1"/>
      <c r="AM4" s="1"/>
      <c r="AN4" s="1"/>
      <c r="AO4" s="1"/>
      <c r="AP4" s="1"/>
    </row>
    <row r="5" spans="1:43" x14ac:dyDescent="0.35">
      <c r="A5">
        <f t="shared" ref="A5:A10" si="11">A4+1</f>
        <v>3</v>
      </c>
      <c r="B5" s="18">
        <v>1</v>
      </c>
      <c r="C5">
        <v>2</v>
      </c>
      <c r="D5">
        <v>2</v>
      </c>
      <c r="E5">
        <v>1</v>
      </c>
      <c r="F5">
        <v>1</v>
      </c>
      <c r="G5">
        <v>2</v>
      </c>
      <c r="H5">
        <v>2</v>
      </c>
      <c r="I5" s="67">
        <v>27</v>
      </c>
      <c r="J5">
        <v>28</v>
      </c>
      <c r="K5" s="68">
        <v>31</v>
      </c>
      <c r="M5" s="20">
        <f t="shared" si="1"/>
        <v>-29.162784405734392</v>
      </c>
      <c r="O5" t="str">
        <f>D2</f>
        <v>AB</v>
      </c>
      <c r="P5" s="18">
        <f t="shared" si="2"/>
        <v>-30.094554832523823</v>
      </c>
      <c r="Q5" s="19">
        <f t="shared" si="2"/>
        <v>-29.968354384472146</v>
      </c>
      <c r="R5" s="20">
        <f t="shared" si="3"/>
        <v>0.12620044805167652</v>
      </c>
      <c r="T5" t="s">
        <v>18</v>
      </c>
      <c r="U5" t="str">
        <f t="shared" si="4"/>
        <v>AB</v>
      </c>
      <c r="V5" s="18">
        <f t="shared" si="5"/>
        <v>1</v>
      </c>
      <c r="W5">
        <f t="shared" si="6"/>
        <v>3.1853106176887809E-2</v>
      </c>
      <c r="X5">
        <f t="shared" si="7"/>
        <v>3.1853106176887809E-2</v>
      </c>
      <c r="Y5">
        <f t="shared" si="8"/>
        <v>9.7129468732594343E-2</v>
      </c>
      <c r="Z5">
        <f t="shared" si="9"/>
        <v>0.80766711960498716</v>
      </c>
      <c r="AA5" s="21">
        <f t="shared" si="10"/>
        <v>2.0941805073804698E-3</v>
      </c>
      <c r="AE5" t="e">
        <f ca="1"/>
        <v>#NAME?</v>
      </c>
      <c r="AF5" t="e">
        <f ca="1"/>
        <v>#NAME?</v>
      </c>
      <c r="AG5" t="e">
        <f ca="1"/>
        <v>#NAME?</v>
      </c>
      <c r="AH5" t="e">
        <f ca="1"/>
        <v>#NAME?</v>
      </c>
      <c r="AI5" t="e">
        <f ca="1"/>
        <v>#NAME?</v>
      </c>
      <c r="AJ5" t="e">
        <f ca="1"/>
        <v>#NAME?</v>
      </c>
      <c r="AL5" s="1" t="e" cm="1">
        <f t="array" aca="1" ref="AL5" ca="1">TOptimize(O3:Q8,T3:U8,"min")</f>
        <v>#NAME?</v>
      </c>
      <c r="AM5" s="1"/>
      <c r="AN5" s="1"/>
      <c r="AO5" s="1"/>
      <c r="AP5" s="1"/>
    </row>
    <row r="6" spans="1:43" x14ac:dyDescent="0.35">
      <c r="A6">
        <f t="shared" si="11"/>
        <v>4</v>
      </c>
      <c r="B6" s="18">
        <v>1</v>
      </c>
      <c r="C6">
        <v>2</v>
      </c>
      <c r="D6">
        <v>2</v>
      </c>
      <c r="E6">
        <v>2</v>
      </c>
      <c r="F6">
        <v>2</v>
      </c>
      <c r="G6">
        <v>1</v>
      </c>
      <c r="H6">
        <v>1</v>
      </c>
      <c r="I6" s="67">
        <v>30</v>
      </c>
      <c r="J6">
        <v>28</v>
      </c>
      <c r="K6" s="68">
        <v>34</v>
      </c>
      <c r="M6" s="20">
        <f t="shared" si="1"/>
        <v>-29.761970853273752</v>
      </c>
      <c r="O6" t="str">
        <f>E2</f>
        <v>C</v>
      </c>
      <c r="P6" s="18">
        <f t="shared" si="2"/>
        <v>-28.943582658877826</v>
      </c>
      <c r="Q6" s="19">
        <f t="shared" si="2"/>
        <v>-31.119326558118143</v>
      </c>
      <c r="R6" s="20">
        <f t="shared" si="3"/>
        <v>2.1757438992403166</v>
      </c>
      <c r="U6" t="str">
        <f t="shared" si="4"/>
        <v>C</v>
      </c>
      <c r="V6" s="18">
        <f t="shared" si="5"/>
        <v>1</v>
      </c>
      <c r="W6">
        <f t="shared" si="6"/>
        <v>9.4677230301629134</v>
      </c>
      <c r="X6">
        <f t="shared" si="7"/>
        <v>9.4677230301629134</v>
      </c>
      <c r="Y6">
        <f t="shared" si="8"/>
        <v>28.869866031913645</v>
      </c>
      <c r="Z6">
        <f t="shared" si="9"/>
        <v>0.11714319156947672</v>
      </c>
      <c r="AA6" s="21">
        <f t="shared" si="10"/>
        <v>0.62245486857512899</v>
      </c>
      <c r="AE6" t="e">
        <f ca="1"/>
        <v>#NAME?</v>
      </c>
      <c r="AF6" t="e">
        <f ca="1"/>
        <v>#NAME?</v>
      </c>
      <c r="AG6" t="e">
        <f ca="1"/>
        <v>#NAME?</v>
      </c>
      <c r="AH6" t="e">
        <f ca="1"/>
        <v>#NAME?</v>
      </c>
      <c r="AI6" t="e">
        <f ca="1"/>
        <v>#NAME?</v>
      </c>
      <c r="AJ6" t="e">
        <f ca="1"/>
        <v>#NAME?</v>
      </c>
      <c r="AL6" s="64"/>
      <c r="AM6" s="64"/>
      <c r="AN6" s="64"/>
      <c r="AO6" s="64"/>
      <c r="AP6" s="64"/>
    </row>
    <row r="7" spans="1:43" x14ac:dyDescent="0.35">
      <c r="A7">
        <f t="shared" si="11"/>
        <v>5</v>
      </c>
      <c r="B7" s="18">
        <v>2</v>
      </c>
      <c r="C7">
        <v>1</v>
      </c>
      <c r="D7">
        <v>2</v>
      </c>
      <c r="E7">
        <v>1</v>
      </c>
      <c r="F7">
        <v>2</v>
      </c>
      <c r="G7">
        <v>1</v>
      </c>
      <c r="H7">
        <v>2</v>
      </c>
      <c r="I7" s="67">
        <v>25</v>
      </c>
      <c r="J7">
        <v>25</v>
      </c>
      <c r="K7" s="68">
        <v>27</v>
      </c>
      <c r="M7" s="20">
        <f t="shared" si="1"/>
        <v>-28.19324539486734</v>
      </c>
      <c r="O7" t="str">
        <f>F2</f>
        <v>D</v>
      </c>
      <c r="P7" s="18">
        <f t="shared" si="2"/>
        <v>-30.535735809747017</v>
      </c>
      <c r="Q7" s="19">
        <f t="shared" si="2"/>
        <v>-29.527173407248952</v>
      </c>
      <c r="R7" s="20">
        <f t="shared" si="3"/>
        <v>1.0085624024980646</v>
      </c>
      <c r="U7" t="str">
        <f t="shared" si="4"/>
        <v>D</v>
      </c>
      <c r="V7" s="18">
        <f t="shared" si="5"/>
        <v>1</v>
      </c>
      <c r="W7">
        <f t="shared" si="6"/>
        <v>2.0343962394653361</v>
      </c>
      <c r="X7">
        <f t="shared" si="7"/>
        <v>2.0343962394653361</v>
      </c>
      <c r="Y7">
        <f t="shared" si="8"/>
        <v>6.2034711727496035</v>
      </c>
      <c r="Z7">
        <f t="shared" si="9"/>
        <v>0.24305918538013316</v>
      </c>
      <c r="AA7" s="21">
        <f t="shared" si="10"/>
        <v>0.13375125569598992</v>
      </c>
      <c r="AE7" t="e">
        <f ca="1"/>
        <v>#NAME?</v>
      </c>
      <c r="AF7" t="e">
        <f ca="1"/>
        <v>#NAME?</v>
      </c>
      <c r="AG7" t="e">
        <f ca="1"/>
        <v>#NAME?</v>
      </c>
      <c r="AH7" t="e">
        <f ca="1"/>
        <v>#NAME?</v>
      </c>
      <c r="AI7" t="e">
        <f ca="1"/>
        <v>#NAME?</v>
      </c>
      <c r="AJ7" t="e">
        <f ca="1"/>
        <v>#NAME?</v>
      </c>
    </row>
    <row r="8" spans="1:43" x14ac:dyDescent="0.35">
      <c r="A8">
        <f t="shared" si="11"/>
        <v>6</v>
      </c>
      <c r="B8" s="18">
        <v>2</v>
      </c>
      <c r="C8">
        <v>1</v>
      </c>
      <c r="D8">
        <v>2</v>
      </c>
      <c r="E8">
        <v>2</v>
      </c>
      <c r="F8">
        <v>1</v>
      </c>
      <c r="G8">
        <v>2</v>
      </c>
      <c r="H8">
        <v>1</v>
      </c>
      <c r="I8" s="67">
        <v>43</v>
      </c>
      <c r="J8">
        <v>40</v>
      </c>
      <c r="K8" s="68">
        <v>47</v>
      </c>
      <c r="M8" s="20">
        <f t="shared" si="1"/>
        <v>-32.755416884013101</v>
      </c>
      <c r="O8" t="str">
        <f>G2</f>
        <v>BC</v>
      </c>
      <c r="P8" s="23">
        <f t="shared" si="2"/>
        <v>-29.544989549345416</v>
      </c>
      <c r="Q8" s="24">
        <f t="shared" si="2"/>
        <v>-30.517919667650553</v>
      </c>
      <c r="R8" s="25">
        <f t="shared" si="3"/>
        <v>0.9729301183051362</v>
      </c>
      <c r="U8" t="str">
        <f t="shared" si="4"/>
        <v>BC</v>
      </c>
      <c r="V8" s="23">
        <f t="shared" si="5"/>
        <v>1</v>
      </c>
      <c r="W8" s="26">
        <f t="shared" si="6"/>
        <v>1.8931860302104926</v>
      </c>
      <c r="X8" s="26">
        <f t="shared" si="7"/>
        <v>1.8931860302104926</v>
      </c>
      <c r="Y8" s="26">
        <f t="shared" si="8"/>
        <v>5.772879803469162</v>
      </c>
      <c r="Z8" s="26">
        <f t="shared" si="9"/>
        <v>0.25107951632939318</v>
      </c>
      <c r="AA8" s="27">
        <f t="shared" si="10"/>
        <v>0.12446739916964648</v>
      </c>
      <c r="AE8" t="e">
        <f ca="1"/>
        <v>#NAME?</v>
      </c>
      <c r="AF8" t="e">
        <f ca="1"/>
        <v>#NAME?</v>
      </c>
      <c r="AG8" t="e">
        <f ca="1"/>
        <v>#NAME?</v>
      </c>
      <c r="AH8" t="e">
        <f ca="1"/>
        <v>#NAME?</v>
      </c>
      <c r="AI8" t="e">
        <f ca="1"/>
        <v>#NAME?</v>
      </c>
      <c r="AJ8" t="e">
        <f ca="1"/>
        <v>#NAME?</v>
      </c>
    </row>
    <row r="9" spans="1:43" x14ac:dyDescent="0.35">
      <c r="A9">
        <f t="shared" si="11"/>
        <v>7</v>
      </c>
      <c r="B9" s="18">
        <v>2</v>
      </c>
      <c r="C9">
        <v>2</v>
      </c>
      <c r="D9">
        <v>1</v>
      </c>
      <c r="E9">
        <v>1</v>
      </c>
      <c r="F9">
        <v>2</v>
      </c>
      <c r="G9">
        <v>2</v>
      </c>
      <c r="H9">
        <v>1</v>
      </c>
      <c r="I9" s="67">
        <v>25</v>
      </c>
      <c r="J9">
        <v>28</v>
      </c>
      <c r="K9" s="68">
        <v>30</v>
      </c>
      <c r="M9" s="20">
        <f t="shared" si="1"/>
        <v>-28.863026781975137</v>
      </c>
      <c r="U9" t="s">
        <v>19</v>
      </c>
      <c r="V9" s="28">
        <f>V10-SUM(V3:V8)</f>
        <v>1</v>
      </c>
      <c r="W9" s="29">
        <f>W10-SUM(W3:W8)</f>
        <v>0.32794482037765604</v>
      </c>
      <c r="X9" s="29">
        <f>IF(V9=0,"",W9/V9)</f>
        <v>0.32794482037765604</v>
      </c>
      <c r="Y9" s="29"/>
      <c r="Z9" s="29"/>
      <c r="AA9" s="30">
        <f t="shared" si="10"/>
        <v>2.156071205481342E-2</v>
      </c>
      <c r="AE9" t="e">
        <f ca="1"/>
        <v>#NAME?</v>
      </c>
      <c r="AF9" t="e">
        <f ca="1"/>
        <v>#NAME?</v>
      </c>
      <c r="AG9" t="e">
        <f ca="1"/>
        <v>#NAME?</v>
      </c>
      <c r="AH9" t="e">
        <f ca="1"/>
        <v>#NAME?</v>
      </c>
      <c r="AI9" t="e">
        <f ca="1"/>
        <v>#NAME?</v>
      </c>
      <c r="AJ9" t="e">
        <f ca="1"/>
        <v>#NAME?</v>
      </c>
    </row>
    <row r="10" spans="1:43" x14ac:dyDescent="0.35">
      <c r="A10">
        <f t="shared" si="11"/>
        <v>8</v>
      </c>
      <c r="B10" s="23">
        <v>2</v>
      </c>
      <c r="C10" s="26">
        <v>2</v>
      </c>
      <c r="D10" s="26">
        <v>1</v>
      </c>
      <c r="E10" s="26">
        <v>2</v>
      </c>
      <c r="F10" s="26">
        <v>1</v>
      </c>
      <c r="G10" s="26">
        <v>1</v>
      </c>
      <c r="H10" s="26">
        <v>2</v>
      </c>
      <c r="I10" s="73">
        <v>38</v>
      </c>
      <c r="J10" s="6">
        <v>34</v>
      </c>
      <c r="K10" s="75">
        <v>30</v>
      </c>
      <c r="M10" s="25">
        <f t="shared" si="1"/>
        <v>-30.669467896306131</v>
      </c>
      <c r="U10" t="s">
        <v>20</v>
      </c>
      <c r="V10">
        <f>COUNT(M3:M10)-1</f>
        <v>7</v>
      </c>
      <c r="W10">
        <f>DEVSQ(M3:M10)</f>
        <v>15.210296373511584</v>
      </c>
      <c r="AE10" t="e">
        <f ca="1"/>
        <v>#NAME?</v>
      </c>
      <c r="AF10" t="e">
        <f ca="1"/>
        <v>#NAME?</v>
      </c>
      <c r="AG10" t="e">
        <f ca="1"/>
        <v>#NAME?</v>
      </c>
      <c r="AH10" t="e">
        <f ca="1"/>
        <v>#NAME?</v>
      </c>
      <c r="AI10" t="e">
        <f ca="1"/>
        <v>#NAME?</v>
      </c>
      <c r="AJ10" t="e">
        <f ca="1"/>
        <v>#NAME?</v>
      </c>
    </row>
    <row r="11" spans="1:43" x14ac:dyDescent="0.35">
      <c r="AE11" t="e">
        <f ca="1"/>
        <v>#NAME?</v>
      </c>
      <c r="AF11" t="e">
        <f ca="1"/>
        <v>#NAME?</v>
      </c>
      <c r="AG11" t="e">
        <f ca="1"/>
        <v>#NAME?</v>
      </c>
      <c r="AH11" t="e">
        <f ca="1"/>
        <v>#NAME?</v>
      </c>
      <c r="AI11" t="e">
        <f ca="1"/>
        <v>#NAME?</v>
      </c>
      <c r="AJ11" t="e">
        <f ca="1"/>
        <v>#NAME?</v>
      </c>
    </row>
    <row r="12" spans="1:43" x14ac:dyDescent="0.35">
      <c r="M12" t="s">
        <v>22</v>
      </c>
      <c r="N12" t="s">
        <v>23</v>
      </c>
      <c r="U12" t="str">
        <f>U2</f>
        <v>fact</v>
      </c>
      <c r="V12" s="3" t="str">
        <f t="shared" ref="V12:AA12" si="12">V2</f>
        <v>df</v>
      </c>
      <c r="W12" s="3" t="str">
        <f t="shared" si="12"/>
        <v>SS</v>
      </c>
      <c r="X12" s="3" t="str">
        <f t="shared" si="12"/>
        <v>MS</v>
      </c>
      <c r="Y12" s="3" t="str">
        <f t="shared" si="12"/>
        <v>F</v>
      </c>
      <c r="Z12" s="3" t="str">
        <f t="shared" si="12"/>
        <v>p-value</v>
      </c>
      <c r="AA12" s="3" t="str">
        <f t="shared" si="12"/>
        <v>SS %</v>
      </c>
      <c r="AB12" s="3" t="s">
        <v>21</v>
      </c>
      <c r="AC12" s="3" t="s">
        <v>9</v>
      </c>
      <c r="AE12" t="e">
        <f ca="1"/>
        <v>#NAME?</v>
      </c>
      <c r="AF12" t="e">
        <f ca="1"/>
        <v>#NAME?</v>
      </c>
      <c r="AG12" t="e">
        <f ca="1"/>
        <v>#NAME?</v>
      </c>
      <c r="AH12" t="e">
        <f ca="1"/>
        <v>#NAME?</v>
      </c>
      <c r="AI12" t="e">
        <f ca="1"/>
        <v>#NAME?</v>
      </c>
      <c r="AJ12" t="e">
        <f ca="1"/>
        <v>#NAME?</v>
      </c>
    </row>
    <row r="13" spans="1:43" x14ac:dyDescent="0.35">
      <c r="U13" t="str">
        <f t="shared" ref="U13:U20" si="13">U3</f>
        <v>A</v>
      </c>
      <c r="V13" s="12" t="str">
        <f>IF($T3="",V3,"")</f>
        <v/>
      </c>
      <c r="W13" s="15" t="str">
        <f t="shared" ref="W13:X13" si="14">IF($T3="",W3,"")</f>
        <v/>
      </c>
      <c r="X13" s="15" t="str">
        <f t="shared" si="14"/>
        <v/>
      </c>
      <c r="Y13" s="15" t="str">
        <f>IF($T3="",X13/X$19,"")</f>
        <v/>
      </c>
      <c r="Z13" s="15" t="str">
        <f>IF($T3="",_xlfn.F.DIST.RT(Y13,V13,V$19),"")</f>
        <v/>
      </c>
      <c r="AA13" s="32" t="str">
        <f>IF($T3="",W13/W$20,"")</f>
        <v/>
      </c>
      <c r="AB13" s="15" t="str">
        <f>IF($T3="",W13-V13*X$19,"")</f>
        <v/>
      </c>
      <c r="AC13" s="16" t="str">
        <f>IF($T3="",AB13/AB$20,"")</f>
        <v/>
      </c>
      <c r="AE13" t="e">
        <f ca="1"/>
        <v>#NAME?</v>
      </c>
      <c r="AF13" t="e">
        <f ca="1"/>
        <v>#NAME?</v>
      </c>
      <c r="AG13" t="e">
        <f ca="1"/>
        <v>#NAME?</v>
      </c>
      <c r="AH13" t="e">
        <f ca="1"/>
        <v>#NAME?</v>
      </c>
      <c r="AI13" t="e">
        <f ca="1"/>
        <v>#NAME?</v>
      </c>
      <c r="AJ13" t="e">
        <f ca="1"/>
        <v>#NAME?</v>
      </c>
    </row>
    <row r="14" spans="1:43" x14ac:dyDescent="0.35">
      <c r="U14" t="str">
        <f t="shared" si="13"/>
        <v>B</v>
      </c>
      <c r="V14" s="18">
        <f t="shared" ref="V14:X18" si="15">IF($T4="",V4,"")</f>
        <v>1</v>
      </c>
      <c r="W14">
        <f t="shared" si="15"/>
        <v>1.3920604140940651</v>
      </c>
      <c r="X14">
        <f t="shared" si="15"/>
        <v>1.3920604140940651</v>
      </c>
      <c r="Y14">
        <f t="shared" ref="Y14:Y18" si="16">IF($T4="",X14/X$19,"")</f>
        <v>9.8743875566777355</v>
      </c>
      <c r="Z14">
        <f t="shared" ref="Z14:Z18" si="17">IF($T4="",_xlfn.F.DIST.RT(Y14,V14,V$19),"")</f>
        <v>5.1569454972366979E-2</v>
      </c>
      <c r="AA14" s="7">
        <f t="shared" ref="AA14:AA18" si="18">IF($T4="",W14/W$20,"")</f>
        <v>9.1520926345545081E-2</v>
      </c>
      <c r="AB14">
        <f t="shared" ref="AB14:AB18" si="19">IF($T4="",W14-V14*X$19,"")</f>
        <v>1.2510835275678056</v>
      </c>
      <c r="AC14" s="21">
        <f t="shared" ref="AC14:AC18" si="20">IF($T4="",AB14/AB$20,"")</f>
        <v>8.2252409607648513E-2</v>
      </c>
      <c r="AE14" t="e">
        <f ca="1"/>
        <v>#NAME?</v>
      </c>
      <c r="AF14" t="e">
        <f ca="1"/>
        <v>#NAME?</v>
      </c>
      <c r="AG14" t="e">
        <f ca="1"/>
        <v>#NAME?</v>
      </c>
      <c r="AH14" t="e">
        <f ca="1"/>
        <v>#NAME?</v>
      </c>
      <c r="AI14" t="e">
        <f ca="1"/>
        <v>#NAME?</v>
      </c>
      <c r="AJ14" t="e">
        <f ca="1"/>
        <v>#NAME?</v>
      </c>
    </row>
    <row r="15" spans="1:43" x14ac:dyDescent="0.35">
      <c r="U15" t="str">
        <f t="shared" si="13"/>
        <v>AB</v>
      </c>
      <c r="V15" s="18" t="str">
        <f t="shared" si="15"/>
        <v/>
      </c>
      <c r="W15" t="str">
        <f t="shared" si="15"/>
        <v/>
      </c>
      <c r="X15" t="str">
        <f t="shared" si="15"/>
        <v/>
      </c>
      <c r="Y15" t="str">
        <f t="shared" si="16"/>
        <v/>
      </c>
      <c r="Z15" t="str">
        <f t="shared" si="17"/>
        <v/>
      </c>
      <c r="AA15" s="7" t="str">
        <f t="shared" si="18"/>
        <v/>
      </c>
      <c r="AB15" t="str">
        <f t="shared" si="19"/>
        <v/>
      </c>
      <c r="AC15" s="21" t="str">
        <f t="shared" si="20"/>
        <v/>
      </c>
      <c r="AE15" t="e">
        <f ca="1"/>
        <v>#NAME?</v>
      </c>
      <c r="AF15" t="e">
        <f ca="1"/>
        <v>#NAME?</v>
      </c>
      <c r="AG15" t="e">
        <f ca="1"/>
        <v>#NAME?</v>
      </c>
      <c r="AH15" t="e">
        <f ca="1"/>
        <v>#NAME?</v>
      </c>
      <c r="AI15" t="e">
        <f ca="1"/>
        <v>#NAME?</v>
      </c>
      <c r="AJ15" t="e">
        <f ca="1"/>
        <v>#NAME?</v>
      </c>
    </row>
    <row r="16" spans="1:43" x14ac:dyDescent="0.35">
      <c r="U16" t="str">
        <f t="shared" si="13"/>
        <v>C</v>
      </c>
      <c r="V16" s="18">
        <f t="shared" si="15"/>
        <v>1</v>
      </c>
      <c r="W16">
        <f t="shared" si="15"/>
        <v>9.4677230301629134</v>
      </c>
      <c r="X16">
        <f t="shared" si="15"/>
        <v>9.4677230301629134</v>
      </c>
      <c r="Y16">
        <f t="shared" si="16"/>
        <v>67.157980740334935</v>
      </c>
      <c r="Z16">
        <f t="shared" si="17"/>
        <v>3.8020733874120386E-3</v>
      </c>
      <c r="AA16" s="7">
        <f t="shared" si="18"/>
        <v>0.62245486857512899</v>
      </c>
      <c r="AB16">
        <f t="shared" si="19"/>
        <v>9.3267461436366546</v>
      </c>
      <c r="AC16" s="21">
        <f t="shared" si="20"/>
        <v>0.61318635183723247</v>
      </c>
      <c r="AE16" t="e">
        <f ca="1"/>
        <v>#NAME?</v>
      </c>
      <c r="AF16" t="e">
        <f ca="1"/>
        <v>#NAME?</v>
      </c>
      <c r="AG16" t="e">
        <f ca="1"/>
        <v>#NAME?</v>
      </c>
      <c r="AH16" t="e">
        <f ca="1"/>
        <v>#NAME?</v>
      </c>
      <c r="AI16" t="e">
        <f ca="1"/>
        <v>#NAME?</v>
      </c>
      <c r="AJ16" t="e">
        <f ca="1"/>
        <v>#NAME?</v>
      </c>
    </row>
    <row r="17" spans="21:39" x14ac:dyDescent="0.35">
      <c r="U17" t="str">
        <f t="shared" si="13"/>
        <v>D</v>
      </c>
      <c r="V17" s="18">
        <f t="shared" si="15"/>
        <v>1</v>
      </c>
      <c r="W17">
        <f t="shared" si="15"/>
        <v>2.0343962394653361</v>
      </c>
      <c r="X17">
        <f t="shared" si="15"/>
        <v>2.0343962394653361</v>
      </c>
      <c r="Y17">
        <f t="shared" si="16"/>
        <v>14.43070768261288</v>
      </c>
      <c r="Z17">
        <f t="shared" si="17"/>
        <v>3.2031203104824518E-2</v>
      </c>
      <c r="AA17" s="7">
        <f t="shared" si="18"/>
        <v>0.13375125569598992</v>
      </c>
      <c r="AB17">
        <f t="shared" si="19"/>
        <v>1.8934193529390766</v>
      </c>
      <c r="AC17" s="21">
        <f t="shared" si="20"/>
        <v>0.12448273895809336</v>
      </c>
      <c r="AE17" t="e">
        <f ca="1"/>
        <v>#NAME?</v>
      </c>
      <c r="AF17" t="e">
        <f ca="1"/>
        <v>#NAME?</v>
      </c>
      <c r="AG17" t="e">
        <f ca="1"/>
        <v>#NAME?</v>
      </c>
      <c r="AH17" t="e">
        <f ca="1"/>
        <v>#NAME?</v>
      </c>
      <c r="AI17" t="e">
        <f ca="1"/>
        <v>#NAME?</v>
      </c>
      <c r="AJ17" t="e">
        <f ca="1"/>
        <v>#NAME?</v>
      </c>
    </row>
    <row r="18" spans="21:39" x14ac:dyDescent="0.35">
      <c r="U18" t="str">
        <f t="shared" si="13"/>
        <v>BC</v>
      </c>
      <c r="V18" s="23">
        <f t="shared" si="15"/>
        <v>1</v>
      </c>
      <c r="W18" s="26">
        <f t="shared" si="15"/>
        <v>1.8931860302104926</v>
      </c>
      <c r="X18" s="26">
        <f t="shared" si="15"/>
        <v>1.8931860302104926</v>
      </c>
      <c r="Y18" s="26">
        <f t="shared" si="16"/>
        <v>13.429052640184768</v>
      </c>
      <c r="Z18" s="26">
        <f t="shared" si="17"/>
        <v>3.5132927694801093E-2</v>
      </c>
      <c r="AA18" s="33">
        <f t="shared" si="18"/>
        <v>0.12446739916964648</v>
      </c>
      <c r="AB18" s="26">
        <f t="shared" si="19"/>
        <v>1.7522091436842331</v>
      </c>
      <c r="AC18" s="27">
        <f t="shared" si="20"/>
        <v>0.11519888243174992</v>
      </c>
      <c r="AE18" s="6" t="e">
        <f ca="1"/>
        <v>#NAME?</v>
      </c>
      <c r="AF18" s="6" t="e">
        <f ca="1"/>
        <v>#NAME?</v>
      </c>
      <c r="AG18" s="6" t="e">
        <f ca="1"/>
        <v>#NAME?</v>
      </c>
      <c r="AH18" s="6" t="e">
        <f ca="1"/>
        <v>#NAME?</v>
      </c>
      <c r="AI18" s="6" t="e">
        <f ca="1"/>
        <v>#NAME?</v>
      </c>
      <c r="AJ18" s="6" t="e">
        <f ca="1"/>
        <v>#NAME?</v>
      </c>
    </row>
    <row r="19" spans="21:39" x14ac:dyDescent="0.35">
      <c r="U19" t="str">
        <f t="shared" si="13"/>
        <v>Err</v>
      </c>
      <c r="V19" s="28">
        <f>V20-SUM(V13:V18)</f>
        <v>3</v>
      </c>
      <c r="W19" s="29">
        <f>W20-SUM(W13:W18)</f>
        <v>0.42293065957877829</v>
      </c>
      <c r="X19" s="29">
        <f>W19/V19</f>
        <v>0.14097688652625942</v>
      </c>
      <c r="Y19" s="29"/>
      <c r="Z19" s="29"/>
      <c r="AA19" s="34">
        <f>W19/W20</f>
        <v>2.7805550213689672E-2</v>
      </c>
      <c r="AB19" s="29">
        <f>AB20-SUM(AB13:AB18)</f>
        <v>0.98683820568381364</v>
      </c>
      <c r="AC19" s="30">
        <f>AB19/AB20</f>
        <v>6.4879617165275752E-2</v>
      </c>
    </row>
    <row r="20" spans="21:39" ht="16" x14ac:dyDescent="0.4">
      <c r="U20" t="str">
        <f t="shared" si="13"/>
        <v>Tot</v>
      </c>
      <c r="V20">
        <f>V10</f>
        <v>7</v>
      </c>
      <c r="W20">
        <f>W10</f>
        <v>15.210296373511584</v>
      </c>
      <c r="AB20">
        <f>W20</f>
        <v>15.210296373511584</v>
      </c>
      <c r="AE20" s="28" t="e">
        <f ca="1">INDEX(AE3:AE18,MATCH($AJ20,$AJ3:$AJ18,0))</f>
        <v>#NAME?</v>
      </c>
      <c r="AF20" s="29" t="e">
        <f t="shared" ref="AF20:AI20" ca="1" si="21">INDEX(AF3:AF18,MATCH($AJ20,$AJ3:$AJ18,0))</f>
        <v>#NAME?</v>
      </c>
      <c r="AG20" s="29" t="e">
        <f t="shared" ca="1" si="21"/>
        <v>#NAME?</v>
      </c>
      <c r="AH20" s="29" t="e">
        <f t="shared" ca="1" si="21"/>
        <v>#NAME?</v>
      </c>
      <c r="AI20" s="29" t="e">
        <f t="shared" ca="1" si="21"/>
        <v>#NAME?</v>
      </c>
      <c r="AJ20" s="76" t="e">
        <f ca="1">MIN(AJ3:AJ18)</f>
        <v>#NAME?</v>
      </c>
      <c r="AM20" s="77"/>
    </row>
    <row r="22" spans="21:39" x14ac:dyDescent="0.35">
      <c r="AE22" t="s">
        <v>22</v>
      </c>
      <c r="AF22" s="3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Basic Design</vt:lpstr>
      <vt:lpstr>Level 2</vt:lpstr>
      <vt:lpstr>Interact 2</vt:lpstr>
      <vt:lpstr>Replications</vt:lpstr>
      <vt:lpstr>SN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2024-06-21T17:29:47Z</dcterms:created>
  <dcterms:modified xsi:type="dcterms:W3CDTF">2024-06-21T17:34:13Z</dcterms:modified>
</cp:coreProperties>
</file>