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DF3B34A2-657E-4AB7-8972-4C5574CFA259}" xr6:coauthVersionLast="47" xr6:coauthVersionMax="47" xr10:uidLastSave="{00000000-0000-0000-0000-000000000000}"/>
  <bookViews>
    <workbookView xWindow="-110" yWindow="-110" windowWidth="19420" windowHeight="10300" xr2:uid="{B4D4196D-B1E2-4CA9-AE0B-370CC0B910F2}"/>
  </bookViews>
  <sheets>
    <sheet name="Title" sheetId="2" r:id="rId1"/>
    <sheet name="Skellam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J22" i="1"/>
  <c r="L21" i="1"/>
  <c r="J21" i="1"/>
  <c r="I19" i="1"/>
  <c r="G19" i="1"/>
  <c r="D9" i="1"/>
  <c r="B9" i="1"/>
  <c r="D7" i="1"/>
  <c r="F7" i="1"/>
  <c r="G7" i="1" s="1"/>
  <c r="B7" i="1"/>
  <c r="M6" i="1"/>
  <c r="F6" i="1"/>
  <c r="G6" i="1" s="1"/>
  <c r="G5" i="1"/>
  <c r="F5" i="1"/>
  <c r="I4" i="1"/>
  <c r="J4" i="1" s="1"/>
  <c r="G4" i="1"/>
  <c r="F8" i="1" l="1"/>
  <c r="I5" i="1"/>
  <c r="J5" i="1" l="1"/>
  <c r="I6" i="1"/>
  <c r="G8" i="1"/>
  <c r="F9" i="1"/>
  <c r="I7" i="1" l="1"/>
  <c r="J6" i="1"/>
  <c r="F10" i="1"/>
  <c r="G9" i="1"/>
  <c r="I8" i="1" l="1"/>
  <c r="J7" i="1"/>
  <c r="G10" i="1"/>
  <c r="F11" i="1"/>
  <c r="F12" i="1" l="1"/>
  <c r="G11" i="1"/>
  <c r="J8" i="1"/>
  <c r="I9" i="1"/>
  <c r="F13" i="1" l="1"/>
  <c r="G13" i="1" s="1"/>
  <c r="G12" i="1"/>
  <c r="I10" i="1"/>
  <c r="J9" i="1"/>
  <c r="G14" i="1" l="1"/>
  <c r="M5" i="1" s="1"/>
  <c r="J10" i="1"/>
  <c r="I11" i="1"/>
  <c r="J11" i="1" l="1"/>
  <c r="I12" i="1"/>
  <c r="J12" i="1" l="1"/>
  <c r="I13" i="1"/>
  <c r="I14" i="1" l="1"/>
  <c r="J13" i="1"/>
  <c r="I15" i="1" l="1"/>
  <c r="J15" i="1" s="1"/>
  <c r="J16" i="1" s="1"/>
  <c r="M4" i="1" s="1"/>
  <c r="M7" i="1" s="1"/>
  <c r="J14" i="1"/>
</calcChain>
</file>

<file path=xl/sharedStrings.xml><?xml version="1.0" encoding="utf-8"?>
<sst xmlns="http://schemas.openxmlformats.org/spreadsheetml/2006/main" count="17" uniqueCount="12">
  <si>
    <t>Skellam Distribution</t>
  </si>
  <si>
    <t>mean 1</t>
  </si>
  <si>
    <t>k</t>
  </si>
  <si>
    <t>P(k)</t>
  </si>
  <si>
    <t>mean 2</t>
  </si>
  <si>
    <t>win</t>
  </si>
  <si>
    <t>lose</t>
  </si>
  <si>
    <t>tie</t>
  </si>
  <si>
    <t>P(2)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</si>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</sst>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1EBF-0460-4DF1-AA87-F886E89F3B65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9</v>
      </c>
    </row>
    <row r="2" spans="1:2" x14ac:dyDescent="0.35">
      <c r="A2" t="s">
        <v>0</v>
      </c>
    </row>
    <row r="4" spans="1:2" x14ac:dyDescent="0.35">
      <c r="A4" t="s">
        <v>10</v>
      </c>
      <c r="B4" s="11">
        <v>45269</v>
      </c>
    </row>
    <row r="6" spans="1:2" x14ac:dyDescent="0.35">
      <c r="A6" s="1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402E-3BD3-42EA-9AC5-7A09CDE9A820}">
  <sheetPr codeName="Sheet20"/>
  <dimension ref="A1:M22"/>
  <sheetViews>
    <sheetView workbookViewId="0"/>
  </sheetViews>
  <sheetFormatPr defaultRowHeight="14.5" x14ac:dyDescent="0.35"/>
  <cols>
    <col min="1" max="1" width="7.1796875" customWidth="1"/>
    <col min="3" max="3" width="2.54296875" customWidth="1"/>
    <col min="4" max="4" width="58" customWidth="1"/>
    <col min="8" max="8" width="3" customWidth="1"/>
    <col min="11" max="11" width="3.1796875" customWidth="1"/>
    <col min="12" max="12" width="5.54296875" customWidth="1"/>
  </cols>
  <sheetData>
    <row r="1" spans="1:13" x14ac:dyDescent="0.35">
      <c r="A1" s="1" t="s">
        <v>0</v>
      </c>
    </row>
    <row r="3" spans="1:13" x14ac:dyDescent="0.35">
      <c r="A3" t="s">
        <v>1</v>
      </c>
      <c r="B3" s="2">
        <v>2.2999999999999998</v>
      </c>
      <c r="F3" s="3" t="s">
        <v>2</v>
      </c>
      <c r="G3" s="3" t="s">
        <v>3</v>
      </c>
      <c r="I3" s="3" t="s">
        <v>2</v>
      </c>
      <c r="J3" s="3" t="s">
        <v>3</v>
      </c>
    </row>
    <row r="4" spans="1:13" x14ac:dyDescent="0.35">
      <c r="A4" t="s">
        <v>4</v>
      </c>
      <c r="B4" s="4">
        <v>1.7</v>
      </c>
      <c r="F4" s="5">
        <v>-1</v>
      </c>
      <c r="G4">
        <f t="shared" ref="G4:G13" si="0">EXP(-(B$3+B$4))*(B$3/B$4)^(F4/2)*BESSELI(2*SQRT(B$3*B$4),ABS(F4))</f>
        <v>0.14749127233906953</v>
      </c>
      <c r="I4" s="5">
        <f>1</f>
        <v>1</v>
      </c>
      <c r="J4">
        <f t="shared" ref="J4:J15" si="1">EXP(-(B$3+B$4))*(B$3/B$4)^(I4/2)*BESSELI(2*SQRT(B$3*B$4),ABS(I4))</f>
        <v>0.1995470155175646</v>
      </c>
      <c r="L4" s="6" t="s">
        <v>5</v>
      </c>
      <c r="M4" s="2">
        <f>J16</f>
        <v>0.51486455196961911</v>
      </c>
    </row>
    <row r="5" spans="1:13" x14ac:dyDescent="0.35">
      <c r="A5" t="s">
        <v>2</v>
      </c>
      <c r="B5" s="7">
        <v>2</v>
      </c>
      <c r="F5" s="5">
        <f t="shared" ref="F5:F13" si="2">F4-1</f>
        <v>-2</v>
      </c>
      <c r="G5">
        <f t="shared" si="0"/>
        <v>8.3016718099427247E-2</v>
      </c>
      <c r="I5" s="5">
        <f t="shared" ref="I5:I15" si="3">I4+1</f>
        <v>2</v>
      </c>
      <c r="J5">
        <f t="shared" si="1"/>
        <v>0.15195793728234258</v>
      </c>
      <c r="L5" t="s">
        <v>6</v>
      </c>
      <c r="M5" s="4">
        <f>G14</f>
        <v>0.28605866517028494</v>
      </c>
    </row>
    <row r="6" spans="1:13" x14ac:dyDescent="0.35">
      <c r="F6" s="5">
        <f t="shared" si="2"/>
        <v>-3</v>
      </c>
      <c r="G6">
        <f t="shared" si="0"/>
        <v>3.6826838419645999E-2</v>
      </c>
      <c r="I6" s="5">
        <f t="shared" si="3"/>
        <v>3</v>
      </c>
      <c r="J6">
        <f t="shared" si="1"/>
        <v>9.1201331783397663E-2</v>
      </c>
      <c r="L6" t="s">
        <v>7</v>
      </c>
      <c r="M6" s="7">
        <f>EXP(-(B$3+B$4))*(B$3/B$4)^(0/2)*BESSELI(2*SQRT(B$3*B$4),ABS(0))</f>
        <v>0.199076308765675</v>
      </c>
    </row>
    <row r="7" spans="1:13" x14ac:dyDescent="0.35">
      <c r="A7" t="s">
        <v>3</v>
      </c>
      <c r="B7" s="8">
        <f>EXP(-(B3+B4))*(B3/B4)^(B5/2)*BESSELI(2*SQRT(B3*B4),ABS(B5))</f>
        <v>0.15195793728234258</v>
      </c>
      <c r="D7" t="e">
        <f ca="1">FTEXT(B7)</f>
        <v>#NAME?</v>
      </c>
      <c r="F7" s="5">
        <f t="shared" si="2"/>
        <v>-4</v>
      </c>
      <c r="G7">
        <f t="shared" si="0"/>
        <v>1.3325176308734062E-2</v>
      </c>
      <c r="I7" s="5">
        <f t="shared" si="3"/>
        <v>4</v>
      </c>
      <c r="J7">
        <f t="shared" si="1"/>
        <v>4.4646623764232313E-2</v>
      </c>
      <c r="M7">
        <f>SUM(M4:M6)</f>
        <v>0.99999952590557917</v>
      </c>
    </row>
    <row r="8" spans="1:13" x14ac:dyDescent="0.35">
      <c r="F8" s="5">
        <f t="shared" si="2"/>
        <v>-5</v>
      </c>
      <c r="G8">
        <f t="shared" si="0"/>
        <v>4.0456174254182428E-3</v>
      </c>
      <c r="I8" s="5">
        <f t="shared" si="3"/>
        <v>5</v>
      </c>
      <c r="J8">
        <f t="shared" si="1"/>
        <v>1.8339157673461986E-2</v>
      </c>
    </row>
    <row r="9" spans="1:13" x14ac:dyDescent="0.35">
      <c r="A9" t="s">
        <v>8</v>
      </c>
      <c r="B9" t="e">
        <f ca="1">SKELLAM_DIST(B5,B3,B4,FALSE)</f>
        <v>#NAME?</v>
      </c>
      <c r="D9" t="e">
        <f ca="1">FTEXT(B9)</f>
        <v>#NAME?</v>
      </c>
      <c r="F9" s="5">
        <f t="shared" si="2"/>
        <v>-6</v>
      </c>
      <c r="G9">
        <f t="shared" si="0"/>
        <v>1.0542228685898661E-3</v>
      </c>
      <c r="I9" s="5">
        <f t="shared" si="3"/>
        <v>6</v>
      </c>
      <c r="J9">
        <f t="shared" si="1"/>
        <v>6.4655566414261074E-3</v>
      </c>
    </row>
    <row r="10" spans="1:13" x14ac:dyDescent="0.35">
      <c r="F10" s="5">
        <f t="shared" si="2"/>
        <v>-7</v>
      </c>
      <c r="G10">
        <f t="shared" si="0"/>
        <v>2.4009235290079018E-4</v>
      </c>
      <c r="I10" s="5">
        <f t="shared" si="3"/>
        <v>7</v>
      </c>
      <c r="J10">
        <f t="shared" si="1"/>
        <v>1.9921898825917242E-3</v>
      </c>
    </row>
    <row r="11" spans="1:13" x14ac:dyDescent="0.35">
      <c r="F11" s="5">
        <f t="shared" si="2"/>
        <v>-8</v>
      </c>
      <c r="G11">
        <f t="shared" si="0"/>
        <v>4.8492350564017996E-5</v>
      </c>
      <c r="I11" s="5">
        <f t="shared" si="3"/>
        <v>8</v>
      </c>
      <c r="J11">
        <f t="shared" si="1"/>
        <v>5.4438299831645505E-4</v>
      </c>
    </row>
    <row r="12" spans="1:13" x14ac:dyDescent="0.35">
      <c r="F12" s="5">
        <f t="shared" si="2"/>
        <v>-9</v>
      </c>
      <c r="G12">
        <f t="shared" si="0"/>
        <v>8.7905197474779346E-6</v>
      </c>
      <c r="I12" s="5">
        <f t="shared" si="3"/>
        <v>9</v>
      </c>
      <c r="J12">
        <f t="shared" si="1"/>
        <v>1.3351337848783781E-4</v>
      </c>
    </row>
    <row r="13" spans="1:13" x14ac:dyDescent="0.35">
      <c r="F13" s="9">
        <f t="shared" si="2"/>
        <v>-10</v>
      </c>
      <c r="G13" s="10">
        <f t="shared" si="0"/>
        <v>1.4444861876213962E-6</v>
      </c>
      <c r="I13" s="5">
        <f t="shared" si="3"/>
        <v>10</v>
      </c>
      <c r="J13">
        <f t="shared" si="1"/>
        <v>2.9682641021945206E-5</v>
      </c>
    </row>
    <row r="14" spans="1:13" x14ac:dyDescent="0.35">
      <c r="G14">
        <f>SUM(G4:G13)</f>
        <v>0.28605866517028494</v>
      </c>
      <c r="I14" s="5">
        <f t="shared" si="3"/>
        <v>11</v>
      </c>
      <c r="J14">
        <f t="shared" si="1"/>
        <v>6.0319766485734693E-6</v>
      </c>
    </row>
    <row r="15" spans="1:13" x14ac:dyDescent="0.35">
      <c r="I15" s="9">
        <f t="shared" si="3"/>
        <v>12</v>
      </c>
      <c r="J15" s="10">
        <f t="shared" si="1"/>
        <v>1.1284301271563618E-6</v>
      </c>
    </row>
    <row r="16" spans="1:13" x14ac:dyDescent="0.35">
      <c r="J16">
        <f>SUM(J4:J15)</f>
        <v>0.51486455196961911</v>
      </c>
    </row>
    <row r="19" spans="7:12" x14ac:dyDescent="0.35">
      <c r="G19" t="e">
        <f ca="1">SKELLAM_DIST(-1,B3,B4,TRUE)</f>
        <v>#NAME?</v>
      </c>
      <c r="I19" t="e">
        <f ca="1">FTEXT(G19)</f>
        <v>#NAME?</v>
      </c>
    </row>
    <row r="21" spans="7:12" x14ac:dyDescent="0.35">
      <c r="J21" t="e">
        <f ca="1">SKELLAM_DIST(-1,B4,B3,TRUE)</f>
        <v>#NAME?</v>
      </c>
      <c r="L21" t="e">
        <f ca="1">FTEXT(J21)</f>
        <v>#NAME?</v>
      </c>
    </row>
    <row r="22" spans="7:12" x14ac:dyDescent="0.35">
      <c r="J22" t="e">
        <f ca="1">1-SKELLAM_DIST(0,B3,B4,TRUE)</f>
        <v>#NAME?</v>
      </c>
      <c r="L22" t="e">
        <f ca="1">FTEXT(J22)</f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Skellam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2023-12-09T14:32:26Z</dcterms:created>
  <dcterms:modified xsi:type="dcterms:W3CDTF">2023-12-09T14:34:20Z</dcterms:modified>
</cp:coreProperties>
</file>