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ED8AD67-FED5-49AD-951D-A945CDC489B0}" xr6:coauthVersionLast="47" xr6:coauthVersionMax="47" xr10:uidLastSave="{00000000-0000-0000-0000-000000000000}"/>
  <bookViews>
    <workbookView xWindow="-110" yWindow="-110" windowWidth="19420" windowHeight="10300" xr2:uid="{D478C20F-489B-45F9-ADE1-125B0E3193E5}"/>
  </bookViews>
  <sheets>
    <sheet name="Title" sheetId="3" r:id="rId1"/>
    <sheet name="Fit Pareto" sheetId="1" r:id="rId2"/>
    <sheet name="Revised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 a="1"/>
  <c r="F9" i="2" s="1"/>
  <c r="C9" i="2" a="1"/>
  <c r="C11" i="2" s="1"/>
  <c r="F7" i="2" a="1"/>
  <c r="F7" i="2" s="1"/>
  <c r="F6" i="2" a="1"/>
  <c r="F6" i="2" s="1"/>
  <c r="F4" i="2" a="1"/>
  <c r="F4" i="2" s="1"/>
  <c r="F10" i="1" a="1"/>
  <c r="F10" i="1" s="1"/>
  <c r="F9" i="1" a="1"/>
  <c r="F9" i="1" s="1"/>
  <c r="F7" i="1" a="1"/>
  <c r="F7" i="1" s="1"/>
  <c r="F6" i="1" a="1"/>
  <c r="F6" i="1" s="1"/>
  <c r="F4" i="1" a="1"/>
  <c r="F4" i="1" s="1"/>
  <c r="F3" i="1" a="1"/>
  <c r="F3" i="1" s="1"/>
  <c r="D7" i="2"/>
  <c r="D6" i="2"/>
  <c r="D4" i="2"/>
  <c r="D4" i="1"/>
  <c r="D3" i="1"/>
  <c r="D6" i="1" s="1"/>
  <c r="D7" i="1" s="1"/>
  <c r="D11" i="2" l="1"/>
  <c r="D9" i="2"/>
  <c r="D10" i="2"/>
  <c r="C9" i="2"/>
  <c r="C10" i="2"/>
  <c r="D10" i="1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<sst xmlns="http://schemas.openxmlformats.org/spreadsheetml/2006/main" count="17" uniqueCount="11">
  <si>
    <t>Method of Moments: Pareto</t>
  </si>
  <si>
    <t>x</t>
  </si>
  <si>
    <t>mean</t>
  </si>
  <si>
    <t>var</t>
  </si>
  <si>
    <t>alpha</t>
  </si>
  <si>
    <t>m</t>
  </si>
  <si>
    <t>Method of Moments: Pareto (revised)</t>
  </si>
  <si>
    <t>Real Statistics Using Excel</t>
  </si>
  <si>
    <t>Updated</t>
  </si>
  <si>
    <t>Copyright © 2013 - 2023 Charles Zaiontz</t>
  </si>
  <si>
    <t>Method of Moments: Pareto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</si>
</sst>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0" borderId="0" xfId="0" applyNumberFormat="1" applyFont="1"/>
    <xf numFmtId="2" fontId="0" fillId="0" borderId="1" xfId="0" applyNumberFormat="1" applyBorder="1" applyAlignment="1">
      <alignment horizontal="right"/>
    </xf>
    <xf numFmtId="0" fontId="0" fillId="0" borderId="2" xfId="0" applyBorder="1"/>
    <xf numFmtId="2" fontId="0" fillId="0" borderId="0" xfId="0" applyNumberFormat="1"/>
    <xf numFmtId="0" fontId="0" fillId="0" borderId="3" xfId="0" applyBorder="1"/>
    <xf numFmtId="2" fontId="0" fillId="0" borderId="4" xfId="0" applyNumberFormat="1" applyBorder="1"/>
    <xf numFmtId="2" fontId="0" fillId="0" borderId="2" xfId="0" applyNumberFormat="1" applyBorder="1"/>
    <xf numFmtId="0" fontId="0" fillId="0" borderId="5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C485-E85E-4DFA-ADD3-CDA8FF79107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7</v>
      </c>
    </row>
    <row r="2" spans="1:2" x14ac:dyDescent="0.35">
      <c r="A2" t="s">
        <v>10</v>
      </c>
    </row>
    <row r="4" spans="1:2" x14ac:dyDescent="0.35">
      <c r="A4" t="s">
        <v>8</v>
      </c>
      <c r="B4" s="9">
        <v>45270</v>
      </c>
    </row>
    <row r="6" spans="1:2" x14ac:dyDescent="0.35">
      <c r="A6" s="10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339D-F8C2-4167-A68A-00DFFDAE8E61}">
  <sheetPr codeName="Sheet97"/>
  <dimension ref="A1:F21"/>
  <sheetViews>
    <sheetView workbookViewId="0"/>
  </sheetViews>
  <sheetFormatPr defaultRowHeight="14.5" x14ac:dyDescent="0.35"/>
  <cols>
    <col min="1" max="1" width="6.36328125" style="4" customWidth="1"/>
    <col min="2" max="2" width="5.36328125" customWidth="1"/>
    <col min="5" max="5" width="2.7265625" customWidth="1"/>
    <col min="6" max="6" width="25.36328125" customWidth="1"/>
  </cols>
  <sheetData>
    <row r="1" spans="1:6" x14ac:dyDescent="0.35">
      <c r="A1" s="1" t="s">
        <v>0</v>
      </c>
    </row>
    <row r="3" spans="1:6" x14ac:dyDescent="0.35">
      <c r="A3" s="2" t="s">
        <v>1</v>
      </c>
      <c r="C3" t="s">
        <v>2</v>
      </c>
      <c r="D3" s="3">
        <f>AVERAGE(A4:A21)</f>
        <v>3.255555555555556</v>
      </c>
      <c r="F3" t="e" cm="1">
        <f t="array" aca="1" ref="F3" ca="1">FTEXT(D3)</f>
        <v>#NAME?</v>
      </c>
    </row>
    <row r="4" spans="1:6" x14ac:dyDescent="0.35">
      <c r="A4" s="4">
        <v>5</v>
      </c>
      <c r="C4" t="s">
        <v>3</v>
      </c>
      <c r="D4" s="5">
        <f>VAR(A4:A21)</f>
        <v>11.941049673202613</v>
      </c>
      <c r="F4" t="e" cm="1">
        <f t="array" aca="1" ref="F4" ca="1">FTEXT(D4)</f>
        <v>#NAME?</v>
      </c>
    </row>
    <row r="5" spans="1:6" x14ac:dyDescent="0.35">
      <c r="A5" s="4">
        <v>1.07</v>
      </c>
    </row>
    <row r="6" spans="1:6" x14ac:dyDescent="0.35">
      <c r="A6" s="4">
        <v>1.01</v>
      </c>
      <c r="C6" t="s">
        <v>4</v>
      </c>
      <c r="D6" s="3">
        <f>1+SQRT(1+(D3^2/D4))</f>
        <v>2.3738924367036063</v>
      </c>
      <c r="F6" t="e" cm="1">
        <f t="array" aca="1" ref="F6" ca="1">FTEXT(D6)</f>
        <v>#NAME?</v>
      </c>
    </row>
    <row r="7" spans="1:6" x14ac:dyDescent="0.35">
      <c r="A7" s="4">
        <v>12.98</v>
      </c>
      <c r="C7" t="s">
        <v>5</v>
      </c>
      <c r="D7" s="5">
        <f>(D6-1)*D3/D6</f>
        <v>1.8841557797189432</v>
      </c>
      <c r="F7" t="e" cm="1">
        <f t="array" aca="1" ref="F7" ca="1">FTEXT(D7)</f>
        <v>#NAME?</v>
      </c>
    </row>
    <row r="8" spans="1:6" x14ac:dyDescent="0.35">
      <c r="A8" s="4">
        <v>1.1399999999999999</v>
      </c>
    </row>
    <row r="9" spans="1:6" x14ac:dyDescent="0.35">
      <c r="A9" s="4">
        <v>2.2599999999999998</v>
      </c>
      <c r="C9" t="s">
        <v>2</v>
      </c>
      <c r="D9" s="3">
        <f>D7*D6/(D6-1)</f>
        <v>3.255555555555556</v>
      </c>
      <c r="F9" t="e" cm="1">
        <f t="array" aca="1" ref="F9" ca="1">FTEXT(D9)</f>
        <v>#NAME?</v>
      </c>
    </row>
    <row r="10" spans="1:6" x14ac:dyDescent="0.35">
      <c r="A10" s="4">
        <v>1.06</v>
      </c>
      <c r="C10" t="s">
        <v>3</v>
      </c>
      <c r="D10" s="5">
        <f>D7^2*D6/((D6-1)^2*(D6-2))</f>
        <v>11.941049673202617</v>
      </c>
      <c r="F10" t="e" cm="1">
        <f t="array" aca="1" ref="F10" ca="1">FTEXT(D10)</f>
        <v>#NAME?</v>
      </c>
    </row>
    <row r="11" spans="1:6" x14ac:dyDescent="0.35">
      <c r="A11" s="4">
        <v>10.66</v>
      </c>
    </row>
    <row r="12" spans="1:6" x14ac:dyDescent="0.35">
      <c r="A12" s="4">
        <v>1.56</v>
      </c>
    </row>
    <row r="13" spans="1:6" x14ac:dyDescent="0.35">
      <c r="A13" s="4">
        <v>6.47</v>
      </c>
    </row>
    <row r="14" spans="1:6" x14ac:dyDescent="0.35">
      <c r="A14" s="4">
        <v>2.3199999999999998</v>
      </c>
    </row>
    <row r="15" spans="1:6" x14ac:dyDescent="0.35">
      <c r="A15" s="4">
        <v>2.5499999999999998</v>
      </c>
    </row>
    <row r="16" spans="1:6" x14ac:dyDescent="0.35">
      <c r="A16" s="4">
        <v>1.17</v>
      </c>
    </row>
    <row r="17" spans="1:1" x14ac:dyDescent="0.35">
      <c r="A17" s="4">
        <v>1.17</v>
      </c>
    </row>
    <row r="18" spans="1:1" x14ac:dyDescent="0.35">
      <c r="A18" s="4">
        <v>1.95</v>
      </c>
    </row>
    <row r="19" spans="1:1" x14ac:dyDescent="0.35">
      <c r="A19" s="4">
        <v>2.63</v>
      </c>
    </row>
    <row r="20" spans="1:1" x14ac:dyDescent="0.35">
      <c r="A20" s="4">
        <v>1.1499999999999999</v>
      </c>
    </row>
    <row r="21" spans="1:1" x14ac:dyDescent="0.35">
      <c r="A21" s="6">
        <v>2.4500000000000002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B362-8F4B-4BC7-AD11-D46A9F8D3070}">
  <sheetPr codeName="Sheet100"/>
  <dimension ref="A1:F21"/>
  <sheetViews>
    <sheetView workbookViewId="0">
      <selection activeCell="D9" sqref="D9"/>
    </sheetView>
  </sheetViews>
  <sheetFormatPr defaultRowHeight="14.5" x14ac:dyDescent="0.35"/>
  <cols>
    <col min="1" max="1" width="6.36328125" style="4" customWidth="1"/>
    <col min="2" max="2" width="5.36328125" customWidth="1"/>
    <col min="5" max="5" width="2.7265625" customWidth="1"/>
    <col min="6" max="6" width="25.7265625" customWidth="1"/>
  </cols>
  <sheetData>
    <row r="1" spans="1:6" x14ac:dyDescent="0.35">
      <c r="A1" s="1" t="s">
        <v>6</v>
      </c>
    </row>
    <row r="3" spans="1:6" x14ac:dyDescent="0.35">
      <c r="A3" s="2" t="s">
        <v>1</v>
      </c>
    </row>
    <row r="4" spans="1:6" x14ac:dyDescent="0.35">
      <c r="A4" s="4">
        <v>5</v>
      </c>
      <c r="C4" t="s">
        <v>2</v>
      </c>
      <c r="D4" s="3">
        <f>AVERAGE(A4:A21)</f>
        <v>3.255555555555556</v>
      </c>
      <c r="F4" t="e" cm="1">
        <f t="array" aca="1" ref="F4" ca="1">FTEXT(D4)</f>
        <v>#NAME?</v>
      </c>
    </row>
    <row r="5" spans="1:6" x14ac:dyDescent="0.35">
      <c r="A5" s="4">
        <v>1.07</v>
      </c>
    </row>
    <row r="6" spans="1:6" x14ac:dyDescent="0.35">
      <c r="A6" s="4">
        <v>1.01</v>
      </c>
      <c r="C6" t="s">
        <v>5</v>
      </c>
      <c r="D6" s="7">
        <f>MIN(A4:A21)</f>
        <v>1.01</v>
      </c>
      <c r="F6" t="e" cm="1">
        <f t="array" aca="1" ref="F6" ca="1">FTEXT(D6)</f>
        <v>#NAME?</v>
      </c>
    </row>
    <row r="7" spans="1:6" x14ac:dyDescent="0.35">
      <c r="A7" s="4">
        <v>12.98</v>
      </c>
      <c r="C7" t="s">
        <v>4</v>
      </c>
      <c r="D7" s="5">
        <f>D4/(D4-D6)</f>
        <v>1.4497773379515093</v>
      </c>
      <c r="F7" t="e" cm="1">
        <f t="array" aca="1" ref="F7" ca="1">FTEXT(D7)</f>
        <v>#NAME?</v>
      </c>
    </row>
    <row r="8" spans="1:6" x14ac:dyDescent="0.35">
      <c r="A8" s="4">
        <v>1.1399999999999999</v>
      </c>
    </row>
    <row r="9" spans="1:6" x14ac:dyDescent="0.35">
      <c r="A9" s="4">
        <v>2.2599999999999998</v>
      </c>
      <c r="C9" t="e">
        <f t="array" aca="1" ref="C9:D11" ca="1">PARETO_FITM(A4:A21,TRUE)</f>
        <v>#NAME?</v>
      </c>
      <c r="D9" s="3" t="e">
        <f ca="1"/>
        <v>#NAME?</v>
      </c>
      <c r="F9" t="e" cm="1">
        <f t="array" aca="1" ref="F9" ca="1">FTEXT(C9)</f>
        <v>#NAME?</v>
      </c>
    </row>
    <row r="10" spans="1:6" x14ac:dyDescent="0.35">
      <c r="A10" s="4">
        <v>1.06</v>
      </c>
      <c r="C10" t="e">
        <f ca="1"/>
        <v>#NAME?</v>
      </c>
      <c r="D10" s="8" t="e">
        <f ca="1"/>
        <v>#NAME?</v>
      </c>
    </row>
    <row r="11" spans="1:6" x14ac:dyDescent="0.35">
      <c r="A11" s="4">
        <v>10.66</v>
      </c>
      <c r="C11" t="e">
        <f ca="1"/>
        <v>#NAME?</v>
      </c>
      <c r="D11" s="5" t="e">
        <f ca="1"/>
        <v>#NAME?</v>
      </c>
    </row>
    <row r="12" spans="1:6" x14ac:dyDescent="0.35">
      <c r="A12" s="4">
        <v>1.56</v>
      </c>
    </row>
    <row r="13" spans="1:6" x14ac:dyDescent="0.35">
      <c r="A13" s="4">
        <v>6.47</v>
      </c>
    </row>
    <row r="14" spans="1:6" x14ac:dyDescent="0.35">
      <c r="A14" s="4">
        <v>2.3199999999999998</v>
      </c>
    </row>
    <row r="15" spans="1:6" x14ac:dyDescent="0.35">
      <c r="A15" s="4">
        <v>2.5499999999999998</v>
      </c>
    </row>
    <row r="16" spans="1:6" x14ac:dyDescent="0.35">
      <c r="A16" s="4">
        <v>1.17</v>
      </c>
    </row>
    <row r="17" spans="1:1" x14ac:dyDescent="0.35">
      <c r="A17" s="4">
        <v>1.17</v>
      </c>
    </row>
    <row r="18" spans="1:1" x14ac:dyDescent="0.35">
      <c r="A18" s="4">
        <v>1.95</v>
      </c>
    </row>
    <row r="19" spans="1:1" x14ac:dyDescent="0.35">
      <c r="A19" s="4">
        <v>2.63</v>
      </c>
    </row>
    <row r="20" spans="1:1" x14ac:dyDescent="0.35">
      <c r="A20" s="4">
        <v>1.1499999999999999</v>
      </c>
    </row>
    <row r="21" spans="1:1" x14ac:dyDescent="0.35">
      <c r="A21" s="6">
        <v>2.4500000000000002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Fit Pareto</vt:lpstr>
      <vt:lpstr>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2023-12-10T16:49:59Z</dcterms:created>
  <dcterms:modified xsi:type="dcterms:W3CDTF">2023-12-10T16:52:11Z</dcterms:modified>
</cp:coreProperties>
</file>