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1334011D-4A2E-4666-AA06-3F7D844468FD}" xr6:coauthVersionLast="47" xr6:coauthVersionMax="47" xr10:uidLastSave="{00000000-0000-0000-0000-000000000000}"/>
  <bookViews>
    <workbookView xWindow="-110" yWindow="-110" windowWidth="19420" windowHeight="10300" xr2:uid="{07F22CB1-AB09-4B3F-92C0-A7FC63D22286}"/>
  </bookViews>
  <sheets>
    <sheet name="Title" sheetId="5" r:id="rId1"/>
    <sheet name="Norm Outlier" sheetId="1" r:id="rId2"/>
    <sheet name="Sym Outlier" sheetId="2" r:id="rId3"/>
    <sheet name="Skew Outlier" sheetId="3" r:id="rId4"/>
    <sheet name="HD Outlier" sheetId="4" r:id="rId5"/>
  </sheets>
  <externalReferences>
    <externalReference r:id="rId6"/>
  </externalReferences>
  <definedNames>
    <definedName name="DataRange">#REF!</definedName>
    <definedName name="r_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4" l="1" a="1"/>
  <c r="E10" i="4" s="1"/>
  <c r="E11" i="4" s="1"/>
  <c r="D10" i="4" a="1"/>
  <c r="D10" i="4" s="1"/>
  <c r="D11" i="4" s="1"/>
  <c r="C10" i="4" a="1"/>
  <c r="C10" i="4" s="1"/>
  <c r="E6" i="4" a="1"/>
  <c r="E6" i="4" s="1"/>
  <c r="E7" i="4" s="1"/>
  <c r="D6" i="4" a="1"/>
  <c r="D6" i="4" s="1"/>
  <c r="D7" i="4" s="1"/>
  <c r="D2" i="4" a="1"/>
  <c r="D2" i="4" s="1"/>
  <c r="E15" i="3" a="1"/>
  <c r="E15" i="3" s="1"/>
  <c r="D15" i="3" a="1"/>
  <c r="D15" i="3" s="1"/>
  <c r="D11" i="3" a="1"/>
  <c r="D11" i="3" s="1"/>
  <c r="D6" i="3" a="1"/>
  <c r="D6" i="3" s="1"/>
  <c r="D11" i="2" a="1"/>
  <c r="D11" i="2" s="1"/>
  <c r="D6" i="2" a="1"/>
  <c r="D6" i="2" s="1"/>
  <c r="D11" i="1" a="1"/>
  <c r="D11" i="1" s="1"/>
  <c r="D12" i="1" s="1"/>
  <c r="D6" i="1" a="1"/>
  <c r="D6" i="1" s="1"/>
  <c r="D7" i="1" s="1"/>
  <c r="D8" i="1" s="1"/>
  <c r="C6" i="4"/>
  <c r="C7" i="4" s="1"/>
  <c r="C3" i="4"/>
  <c r="C2" i="4"/>
  <c r="C15" i="3"/>
  <c r="C16" i="3" s="1"/>
  <c r="C12" i="3"/>
  <c r="C11" i="3"/>
  <c r="C6" i="3"/>
  <c r="C7" i="3" s="1"/>
  <c r="C3" i="3"/>
  <c r="D2" i="3"/>
  <c r="F2" i="3" s="1"/>
  <c r="C2" i="3"/>
  <c r="C12" i="2"/>
  <c r="C11" i="2"/>
  <c r="C8" i="2"/>
  <c r="C7" i="2"/>
  <c r="C6" i="2"/>
  <c r="C3" i="2"/>
  <c r="G3" i="2" s="1"/>
  <c r="D2" i="2"/>
  <c r="D3" i="2" s="1"/>
  <c r="C2" i="2"/>
  <c r="G2" i="2" s="1"/>
  <c r="C12" i="1"/>
  <c r="C11" i="1"/>
  <c r="C6" i="1"/>
  <c r="C7" i="1" s="1"/>
  <c r="D2" i="1"/>
  <c r="D3" i="1" s="1"/>
  <c r="C2" i="1"/>
  <c r="C3" i="1" s="1"/>
  <c r="F6" i="2" l="1"/>
  <c r="D12" i="2"/>
  <c r="G12" i="2" s="1"/>
  <c r="G11" i="2"/>
  <c r="F11" i="2"/>
  <c r="G11" i="1"/>
  <c r="D12" i="3"/>
  <c r="F12" i="3" s="1"/>
  <c r="G11" i="3"/>
  <c r="G6" i="3"/>
  <c r="D7" i="3"/>
  <c r="D8" i="3" s="1"/>
  <c r="F6" i="3"/>
  <c r="D3" i="4"/>
  <c r="F3" i="4" s="1"/>
  <c r="G2" i="4"/>
  <c r="G7" i="1"/>
  <c r="F7" i="1"/>
  <c r="C8" i="1"/>
  <c r="F11" i="3"/>
  <c r="H7" i="4"/>
  <c r="G7" i="4"/>
  <c r="D7" i="2"/>
  <c r="D8" i="2" s="1"/>
  <c r="G8" i="2" s="1"/>
  <c r="G6" i="2"/>
  <c r="G15" i="3"/>
  <c r="D16" i="3"/>
  <c r="G16" i="3" s="1"/>
  <c r="C11" i="4"/>
  <c r="H10" i="4"/>
  <c r="G10" i="4"/>
  <c r="E16" i="3"/>
  <c r="H16" i="3" s="1"/>
  <c r="H15" i="3"/>
  <c r="F3" i="1"/>
  <c r="G3" i="1"/>
  <c r="G12" i="1"/>
  <c r="C8" i="3"/>
  <c r="F2" i="4"/>
  <c r="D3" i="3"/>
  <c r="F3" i="3" s="1"/>
  <c r="F2" i="2"/>
  <c r="F2" i="1"/>
  <c r="F11" i="1"/>
  <c r="G2" i="1"/>
  <c r="F6" i="1"/>
  <c r="G6" i="1"/>
  <c r="F12" i="1"/>
  <c r="F3" i="2"/>
  <c r="G6" i="4"/>
  <c r="H6" i="4"/>
  <c r="G2" i="3"/>
  <c r="F8" i="2" l="1"/>
  <c r="F7" i="2"/>
  <c r="F7" i="3"/>
  <c r="F12" i="2"/>
  <c r="G7" i="3"/>
  <c r="G12" i="3"/>
  <c r="H11" i="4"/>
  <c r="G11" i="4"/>
  <c r="G7" i="2"/>
  <c r="G3" i="4"/>
  <c r="G3" i="3"/>
  <c r="G8" i="1"/>
  <c r="F8" i="1"/>
  <c r="F8" i="3"/>
  <c r="G8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<sst xmlns="http://schemas.openxmlformats.org/spreadsheetml/2006/main" count="72" uniqueCount="17">
  <si>
    <t>Mean</t>
  </si>
  <si>
    <t>Stdev</t>
  </si>
  <si>
    <t>k</t>
  </si>
  <si>
    <t>Lower</t>
  </si>
  <si>
    <t>Upper</t>
  </si>
  <si>
    <t>Median</t>
  </si>
  <si>
    <t>IQR</t>
  </si>
  <si>
    <t>c</t>
  </si>
  <si>
    <t>MAD</t>
  </si>
  <si>
    <t>LMAD</t>
  </si>
  <si>
    <t xml:space="preserve">UMAD </t>
  </si>
  <si>
    <t>UMAD</t>
  </si>
  <si>
    <t>HD Med</t>
  </si>
  <si>
    <t>Real Statistics Using Excel</t>
  </si>
  <si>
    <t>Updated</t>
  </si>
  <si>
    <t>Copyright © 2013 - 2023 Charles Zaiontz</t>
  </si>
  <si>
    <t>Identifying Outliers using MAD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</si>
</sst>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right"/>
    </xf>
    <xf numFmtId="0" fontId="0" fillId="0" borderId="1" xfId="0" applyBorder="1"/>
    <xf numFmtId="164" fontId="0" fillId="0" borderId="1" xfId="0" applyNumberFormat="1" applyBorder="1"/>
    <xf numFmtId="164" fontId="0" fillId="0" borderId="0" xfId="0" applyNumberFormat="1"/>
    <xf numFmtId="15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cuments\A%20Real%20Statistics%202020\Examples\Real%20Statistics%20Examples%20Basics%2027%20January%202022.xlsx" TargetMode="External"/><Relationship Id="rId1" Type="http://schemas.openxmlformats.org/officeDocument/2006/relationships/externalLinkPath" Target="/Users/user/Documents/A%20Real%20Statistics%202020/Examples/Real%20Statistics%20Examples%20Basics%2027%20January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Bar Chart"/>
      <sheetName val="Line Chart"/>
      <sheetName val="Line Chart 2"/>
      <sheetName val="Scatter Chart"/>
      <sheetName val="Step Chart"/>
      <sheetName val="Array Formula"/>
      <sheetName val="Array Function"/>
      <sheetName val="Sort Filter"/>
      <sheetName val="Dynamic"/>
      <sheetName val="ByRow"/>
      <sheetName val="Reduce"/>
      <sheetName val="Make"/>
      <sheetName val="Map"/>
      <sheetName val="XLookup"/>
      <sheetName val="Seek"/>
      <sheetName val="Reformat 1"/>
      <sheetName val="Reformat 2"/>
      <sheetName val="Del Row"/>
      <sheetName val="Sort Rows"/>
      <sheetName val="Reformat"/>
      <sheetName val="Extract"/>
      <sheetName val="Select Col"/>
      <sheetName val="IndexedValues"/>
      <sheetName val="Misc"/>
      <sheetName val="Step Chart 1"/>
      <sheetName val="Lambda 2"/>
      <sheetName val="Prob 0"/>
      <sheetName val="Prob 1"/>
      <sheetName val="Prob 2"/>
      <sheetName val="Central"/>
      <sheetName val="Geo Mean"/>
      <sheetName val="Weighted"/>
      <sheetName val="Var"/>
      <sheetName val="Combined"/>
      <sheetName val="SKEW"/>
      <sheetName val="Rank 0"/>
      <sheetName val="Rank 1"/>
      <sheetName val="Rank 2"/>
      <sheetName val="HD"/>
      <sheetName val="Desc 1"/>
      <sheetName val="Desc 2"/>
      <sheetName val="Freq"/>
      <sheetName val="Freq 2"/>
      <sheetName val="Histogram"/>
      <sheetName val="Histogram 1"/>
      <sheetName val="Box Plot 1"/>
      <sheetName val="Box Plot 2"/>
      <sheetName val="Box Plot 3"/>
      <sheetName val="Box Plot 4"/>
      <sheetName val="Box Plot 5"/>
      <sheetName val="Box Plot 6"/>
      <sheetName val="Dot 1"/>
      <sheetName val="Dot 2"/>
      <sheetName val="ROC"/>
      <sheetName val="ROC 1"/>
      <sheetName val="AUC"/>
      <sheetName val="Winsor"/>
      <sheetName val="M-est"/>
      <sheetName val="Lp"/>
      <sheetName val="Lp Median"/>
      <sheetName val="Norm Outlier"/>
      <sheetName val="Sym Outlier"/>
      <sheetName val="Skew Outlier"/>
      <sheetName val="HD Outlier"/>
      <sheetName val="Missing"/>
      <sheetName val="Diversity 1"/>
      <sheetName val="Diversity 2"/>
      <sheetName val="Diversity 3"/>
      <sheetName val="Power"/>
      <sheetName val="Multiple tests"/>
      <sheetName val="Graph"/>
      <sheetName val="Gamma"/>
      <sheetName val="SUMIF"/>
      <sheetName val="Match"/>
      <sheetName val="Conversion 1"/>
      <sheetName val="Conversion 2"/>
      <sheetName val="Cat Code"/>
      <sheetName val="Table Lookup"/>
      <sheetName val="Sampling"/>
      <sheetName val="Chart s.e."/>
      <sheetName val=" Color 1"/>
      <sheetName val="Color 1a"/>
      <sheetName val="Color 2"/>
      <sheetName val="Bitwise"/>
      <sheetName val="Text"/>
      <sheetName val="Grade"/>
      <sheetName val="Inter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ADE17-F8FB-426F-AEEE-89466EF204B5}">
  <sheetPr codeName="Sheet1"/>
  <dimension ref="A1:B6"/>
  <sheetViews>
    <sheetView tabSelected="1" workbookViewId="0"/>
  </sheetViews>
  <sheetFormatPr defaultRowHeight="14.5" x14ac:dyDescent="0.35"/>
  <cols>
    <col min="2" max="2" width="9.36328125" bestFit="1" customWidth="1"/>
  </cols>
  <sheetData>
    <row r="1" spans="1:2" x14ac:dyDescent="0.35">
      <c r="A1" t="s">
        <v>13</v>
      </c>
    </row>
    <row r="2" spans="1:2" x14ac:dyDescent="0.35">
      <c r="A2" t="s">
        <v>16</v>
      </c>
    </row>
    <row r="4" spans="1:2" x14ac:dyDescent="0.35">
      <c r="A4" t="s">
        <v>14</v>
      </c>
      <c r="B4" s="5">
        <v>45284</v>
      </c>
    </row>
    <row r="6" spans="1:2" x14ac:dyDescent="0.35">
      <c r="A6" s="6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45FC8-233A-4EE5-876D-3FB0F9010D06}">
  <sheetPr codeName="Sheet32"/>
  <dimension ref="A1:G19"/>
  <sheetViews>
    <sheetView workbookViewId="0"/>
  </sheetViews>
  <sheetFormatPr defaultRowHeight="14.5" x14ac:dyDescent="0.35"/>
  <cols>
    <col min="1" max="1" width="5.6328125" customWidth="1"/>
    <col min="2" max="2" width="7.90625" customWidth="1"/>
  </cols>
  <sheetData>
    <row r="1" spans="1:7" x14ac:dyDescent="0.35">
      <c r="A1">
        <v>7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</row>
    <row r="2" spans="1:7" x14ac:dyDescent="0.35">
      <c r="A2">
        <v>20</v>
      </c>
      <c r="C2">
        <f>AVERAGE(A1:A19)</f>
        <v>120</v>
      </c>
      <c r="D2">
        <f>_xlfn.STDEV.S(A1:A19)</f>
        <v>56.42497476984618</v>
      </c>
      <c r="E2">
        <v>2.5</v>
      </c>
      <c r="F2">
        <f>C2-D2*E2</f>
        <v>-21.06243692461544</v>
      </c>
      <c r="G2">
        <f>C2+D2*E2</f>
        <v>261.06243692461544</v>
      </c>
    </row>
    <row r="3" spans="1:7" x14ac:dyDescent="0.35">
      <c r="A3">
        <v>57</v>
      </c>
      <c r="C3" s="2">
        <f>C2</f>
        <v>120</v>
      </c>
      <c r="D3" s="2">
        <f>D2</f>
        <v>56.42497476984618</v>
      </c>
      <c r="E3" s="3">
        <v>3</v>
      </c>
      <c r="F3" s="2">
        <f>C3-D3*E3</f>
        <v>-49.274924309538534</v>
      </c>
      <c r="G3" s="2">
        <f>C3+D3*E3</f>
        <v>289.27492430953851</v>
      </c>
    </row>
    <row r="4" spans="1:7" x14ac:dyDescent="0.35">
      <c r="A4">
        <v>87</v>
      </c>
    </row>
    <row r="5" spans="1:7" x14ac:dyDescent="0.35">
      <c r="A5">
        <v>89</v>
      </c>
      <c r="C5" s="1" t="s">
        <v>5</v>
      </c>
      <c r="D5" s="1" t="s">
        <v>6</v>
      </c>
      <c r="E5" s="1" t="s">
        <v>7</v>
      </c>
      <c r="F5" s="1" t="s">
        <v>3</v>
      </c>
      <c r="G5" s="1" t="s">
        <v>4</v>
      </c>
    </row>
    <row r="6" spans="1:7" x14ac:dyDescent="0.35">
      <c r="A6">
        <v>89</v>
      </c>
      <c r="C6">
        <f>MEDIAN(A1:A19)</f>
        <v>120</v>
      </c>
      <c r="D6" t="e" cm="1">
        <f t="array" aca="1" ref="D6" ca="1">IQR(A1:A19)</f>
        <v>#NAME?</v>
      </c>
      <c r="E6">
        <v>1.5</v>
      </c>
      <c r="F6" t="e">
        <f ca="1">C6-D6*E6</f>
        <v>#NAME?</v>
      </c>
      <c r="G6" t="e">
        <f ca="1">C6+D6*E6</f>
        <v>#NAME?</v>
      </c>
    </row>
    <row r="7" spans="1:7" x14ac:dyDescent="0.35">
      <c r="A7">
        <v>92</v>
      </c>
      <c r="C7">
        <f>C6</f>
        <v>120</v>
      </c>
      <c r="D7" t="e">
        <f ca="1">D6</f>
        <v>#NAME?</v>
      </c>
      <c r="E7" s="4">
        <v>2</v>
      </c>
      <c r="F7" t="e">
        <f t="shared" ref="F7:F8" ca="1" si="0">C7-D7*E7</f>
        <v>#NAME?</v>
      </c>
      <c r="G7" t="e">
        <f t="shared" ref="G7:G8" ca="1" si="1">C7+D7*E7</f>
        <v>#NAME?</v>
      </c>
    </row>
    <row r="8" spans="1:7" x14ac:dyDescent="0.35">
      <c r="A8">
        <v>108</v>
      </c>
      <c r="C8" s="2">
        <f>C7</f>
        <v>120</v>
      </c>
      <c r="D8" s="2" t="e">
        <f ca="1">D7</f>
        <v>#NAME?</v>
      </c>
      <c r="E8" s="2">
        <v>2.2000000000000002</v>
      </c>
      <c r="F8" s="2" t="e">
        <f t="shared" ca="1" si="0"/>
        <v>#NAME?</v>
      </c>
      <c r="G8" s="2" t="e">
        <f t="shared" ca="1" si="1"/>
        <v>#NAME?</v>
      </c>
    </row>
    <row r="9" spans="1:7" x14ac:dyDescent="0.35">
      <c r="A9">
        <v>109</v>
      </c>
    </row>
    <row r="10" spans="1:7" x14ac:dyDescent="0.35">
      <c r="A10">
        <v>120</v>
      </c>
      <c r="C10" s="1" t="s">
        <v>5</v>
      </c>
      <c r="D10" s="1" t="s">
        <v>8</v>
      </c>
      <c r="E10" s="1" t="s">
        <v>7</v>
      </c>
      <c r="F10" s="1" t="s">
        <v>3</v>
      </c>
      <c r="G10" s="1" t="s">
        <v>4</v>
      </c>
    </row>
    <row r="11" spans="1:7" x14ac:dyDescent="0.35">
      <c r="A11">
        <v>126</v>
      </c>
      <c r="C11">
        <f>MEDIAN(A1:A19)</f>
        <v>120</v>
      </c>
      <c r="D11" t="e" cm="1">
        <f t="array" aca="1" ref="D11" ca="1">MAD(A1:A19)</f>
        <v>#NAME?</v>
      </c>
      <c r="E11">
        <v>3.7065000000000001</v>
      </c>
      <c r="F11" t="e">
        <f ca="1">C11-D11*E11</f>
        <v>#NAME?</v>
      </c>
      <c r="G11" t="e">
        <f ca="1">C11+D11*E11</f>
        <v>#NAME?</v>
      </c>
    </row>
    <row r="12" spans="1:7" x14ac:dyDescent="0.35">
      <c r="A12">
        <v>137</v>
      </c>
      <c r="C12" s="2">
        <f>C11</f>
        <v>120</v>
      </c>
      <c r="D12" s="2" t="e">
        <f ca="1">D11</f>
        <v>#NAME?</v>
      </c>
      <c r="E12" s="2">
        <v>4.4478</v>
      </c>
      <c r="F12" s="2" t="e">
        <f t="shared" ref="F12" ca="1" si="2">C12-D12*E12</f>
        <v>#NAME?</v>
      </c>
      <c r="G12" s="2" t="e">
        <f t="shared" ref="G12" ca="1" si="3">C12+D12*E12</f>
        <v>#NAME?</v>
      </c>
    </row>
    <row r="13" spans="1:7" x14ac:dyDescent="0.35">
      <c r="A13">
        <v>152</v>
      </c>
    </row>
    <row r="14" spans="1:7" x14ac:dyDescent="0.35">
      <c r="A14">
        <v>154</v>
      </c>
    </row>
    <row r="15" spans="1:7" x14ac:dyDescent="0.35">
      <c r="A15">
        <v>160</v>
      </c>
    </row>
    <row r="16" spans="1:7" x14ac:dyDescent="0.35">
      <c r="A16">
        <v>176</v>
      </c>
    </row>
    <row r="17" spans="1:1" x14ac:dyDescent="0.35">
      <c r="A17">
        <v>188</v>
      </c>
    </row>
    <row r="18" spans="1:1" x14ac:dyDescent="0.35">
      <c r="A18">
        <v>191</v>
      </c>
    </row>
    <row r="19" spans="1:1" x14ac:dyDescent="0.35">
      <c r="A19">
        <v>218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D514B-81D9-4440-BDDD-867D9CCC11A0}">
  <sheetPr codeName="Sheet33"/>
  <dimension ref="A1:G19"/>
  <sheetViews>
    <sheetView workbookViewId="0"/>
  </sheetViews>
  <sheetFormatPr defaultRowHeight="14.5" x14ac:dyDescent="0.35"/>
  <cols>
    <col min="1" max="1" width="5.6328125" customWidth="1"/>
    <col min="2" max="2" width="7.90625" customWidth="1"/>
  </cols>
  <sheetData>
    <row r="1" spans="1:7" x14ac:dyDescent="0.35">
      <c r="A1">
        <v>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</row>
    <row r="2" spans="1:7" x14ac:dyDescent="0.35">
      <c r="A2">
        <v>3</v>
      </c>
      <c r="C2">
        <f>AVERAGE(A1:A19)</f>
        <v>125.26315789473684</v>
      </c>
      <c r="D2">
        <f>_xlfn.STDEV.S(A1:A19)</f>
        <v>60.520742179174633</v>
      </c>
      <c r="E2">
        <v>2.5</v>
      </c>
      <c r="F2">
        <f>C2-D2*E2</f>
        <v>-26.038697553199754</v>
      </c>
      <c r="G2">
        <f>C2+D2*E2</f>
        <v>276.56501334267341</v>
      </c>
    </row>
    <row r="3" spans="1:7" x14ac:dyDescent="0.35">
      <c r="A3">
        <v>100</v>
      </c>
      <c r="C3" s="2">
        <f>C2</f>
        <v>125.26315789473684</v>
      </c>
      <c r="D3" s="2">
        <f>D2</f>
        <v>60.520742179174633</v>
      </c>
      <c r="E3" s="3">
        <v>3</v>
      </c>
      <c r="F3" s="2">
        <f>C3-D3*E3</f>
        <v>-56.299068642787049</v>
      </c>
      <c r="G3" s="2">
        <f>C3+D3*E3</f>
        <v>306.82538443226071</v>
      </c>
    </row>
    <row r="4" spans="1:7" x14ac:dyDescent="0.35">
      <c r="A4">
        <v>100</v>
      </c>
    </row>
    <row r="5" spans="1:7" x14ac:dyDescent="0.35">
      <c r="A5">
        <v>104</v>
      </c>
      <c r="C5" s="1" t="s">
        <v>5</v>
      </c>
      <c r="D5" s="1" t="s">
        <v>6</v>
      </c>
      <c r="E5" s="1" t="s">
        <v>7</v>
      </c>
      <c r="F5" s="1" t="s">
        <v>3</v>
      </c>
      <c r="G5" s="1" t="s">
        <v>4</v>
      </c>
    </row>
    <row r="6" spans="1:7" x14ac:dyDescent="0.35">
      <c r="A6">
        <v>110</v>
      </c>
      <c r="C6">
        <f>MEDIAN(A1:A19)</f>
        <v>126</v>
      </c>
      <c r="D6" t="e" cm="1">
        <f t="array" aca="1" ref="D6" ca="1">IQR(A1:A19)</f>
        <v>#NAME?</v>
      </c>
      <c r="E6">
        <v>1.5</v>
      </c>
      <c r="F6" t="e">
        <f ca="1">C6-D6*E6</f>
        <v>#NAME?</v>
      </c>
      <c r="G6" t="e">
        <f ca="1">C6+D6*E6</f>
        <v>#NAME?</v>
      </c>
    </row>
    <row r="7" spans="1:7" x14ac:dyDescent="0.35">
      <c r="A7">
        <v>111</v>
      </c>
      <c r="C7">
        <f>C6</f>
        <v>126</v>
      </c>
      <c r="D7" t="e">
        <f ca="1">D6</f>
        <v>#NAME?</v>
      </c>
      <c r="E7" s="4">
        <v>2</v>
      </c>
      <c r="F7" t="e">
        <f t="shared" ref="F7:F8" ca="1" si="0">C7-D7*E7</f>
        <v>#NAME?</v>
      </c>
      <c r="G7" t="e">
        <f t="shared" ref="G7:G8" ca="1" si="1">C7+D7*E7</f>
        <v>#NAME?</v>
      </c>
    </row>
    <row r="8" spans="1:7" x14ac:dyDescent="0.35">
      <c r="A8">
        <v>120</v>
      </c>
      <c r="C8" s="2">
        <f>C7</f>
        <v>126</v>
      </c>
      <c r="D8" s="2" t="e">
        <f ca="1">D7</f>
        <v>#NAME?</v>
      </c>
      <c r="E8" s="2">
        <v>2.2000000000000002</v>
      </c>
      <c r="F8" s="2" t="e">
        <f t="shared" ca="1" si="0"/>
        <v>#NAME?</v>
      </c>
      <c r="G8" s="2" t="e">
        <f t="shared" ca="1" si="1"/>
        <v>#NAME?</v>
      </c>
    </row>
    <row r="9" spans="1:7" x14ac:dyDescent="0.35">
      <c r="A9">
        <v>125</v>
      </c>
    </row>
    <row r="10" spans="1:7" x14ac:dyDescent="0.35">
      <c r="A10">
        <v>126</v>
      </c>
      <c r="C10" s="1" t="s">
        <v>5</v>
      </c>
      <c r="D10" s="1" t="s">
        <v>8</v>
      </c>
      <c r="E10" s="1" t="s">
        <v>7</v>
      </c>
      <c r="F10" s="1" t="s">
        <v>3</v>
      </c>
      <c r="G10" s="1" t="s">
        <v>4</v>
      </c>
    </row>
    <row r="11" spans="1:7" x14ac:dyDescent="0.35">
      <c r="A11">
        <v>129</v>
      </c>
      <c r="C11">
        <f>MEDIAN(A1:A19)</f>
        <v>126</v>
      </c>
      <c r="D11" t="e" cm="1">
        <f t="array" aca="1" ref="D11" ca="1">MAD(A1:A19)</f>
        <v>#NAME?</v>
      </c>
      <c r="E11">
        <v>3.7065000000000001</v>
      </c>
      <c r="F11" t="e">
        <f ca="1">C11-D11*E11</f>
        <v>#NAME?</v>
      </c>
      <c r="G11" t="e">
        <f ca="1">C11+D11*E11</f>
        <v>#NAME?</v>
      </c>
    </row>
    <row r="12" spans="1:7" x14ac:dyDescent="0.35">
      <c r="A12">
        <v>132</v>
      </c>
      <c r="C12" s="2">
        <f>C11</f>
        <v>126</v>
      </c>
      <c r="D12" s="2" t="e">
        <f ca="1">D11</f>
        <v>#NAME?</v>
      </c>
      <c r="E12" s="2">
        <v>4.4478</v>
      </c>
      <c r="F12" s="2" t="e">
        <f t="shared" ref="F12" ca="1" si="2">C12-D12*E12</f>
        <v>#NAME?</v>
      </c>
      <c r="G12" s="2" t="e">
        <f t="shared" ref="G12" ca="1" si="3">C12+D12*E12</f>
        <v>#NAME?</v>
      </c>
    </row>
    <row r="13" spans="1:7" x14ac:dyDescent="0.35">
      <c r="A13">
        <v>141</v>
      </c>
    </row>
    <row r="14" spans="1:7" x14ac:dyDescent="0.35">
      <c r="A14">
        <v>142</v>
      </c>
    </row>
    <row r="15" spans="1:7" x14ac:dyDescent="0.35">
      <c r="A15">
        <v>143</v>
      </c>
    </row>
    <row r="16" spans="1:7" x14ac:dyDescent="0.35">
      <c r="A16">
        <v>144</v>
      </c>
    </row>
    <row r="17" spans="1:1" x14ac:dyDescent="0.35">
      <c r="A17">
        <v>147</v>
      </c>
    </row>
    <row r="18" spans="1:1" x14ac:dyDescent="0.35">
      <c r="A18">
        <v>250</v>
      </c>
    </row>
    <row r="19" spans="1:1" x14ac:dyDescent="0.35">
      <c r="A19">
        <v>252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576CE-ABBA-459F-910B-F43479CF3866}">
  <sheetPr codeName="Sheet34"/>
  <dimension ref="A1:H19"/>
  <sheetViews>
    <sheetView workbookViewId="0"/>
  </sheetViews>
  <sheetFormatPr defaultRowHeight="14.5" x14ac:dyDescent="0.35"/>
  <cols>
    <col min="1" max="1" width="5.6328125" customWidth="1"/>
    <col min="2" max="2" width="7.90625" customWidth="1"/>
  </cols>
  <sheetData>
    <row r="1" spans="1:8" x14ac:dyDescent="0.35">
      <c r="A1">
        <v>100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</row>
    <row r="2" spans="1:8" x14ac:dyDescent="0.35">
      <c r="A2">
        <v>100</v>
      </c>
      <c r="C2">
        <f>AVERAGE(A1:A19)</f>
        <v>215.73684210526315</v>
      </c>
      <c r="D2">
        <f>_xlfn.STDEV.S(A1:A19)</f>
        <v>216.6194415470143</v>
      </c>
      <c r="E2">
        <v>2.5</v>
      </c>
      <c r="F2">
        <f>C2-D2*E2</f>
        <v>-325.81176176227268</v>
      </c>
      <c r="G2">
        <f>C2+D2*E2</f>
        <v>757.28544597279893</v>
      </c>
    </row>
    <row r="3" spans="1:8" x14ac:dyDescent="0.35">
      <c r="A3">
        <v>104</v>
      </c>
      <c r="C3" s="2">
        <f>C2</f>
        <v>215.73684210526315</v>
      </c>
      <c r="D3" s="2">
        <f>D2</f>
        <v>216.6194415470143</v>
      </c>
      <c r="E3" s="3">
        <v>3</v>
      </c>
      <c r="F3" s="2">
        <f>C3-D3*E3</f>
        <v>-434.12148253577982</v>
      </c>
      <c r="G3" s="2">
        <f>C3+D3*E3</f>
        <v>865.59516674630606</v>
      </c>
    </row>
    <row r="4" spans="1:8" x14ac:dyDescent="0.35">
      <c r="A4">
        <v>110</v>
      </c>
    </row>
    <row r="5" spans="1:8" x14ac:dyDescent="0.35">
      <c r="A5">
        <v>111</v>
      </c>
      <c r="C5" s="1" t="s">
        <v>5</v>
      </c>
      <c r="D5" s="1" t="s">
        <v>6</v>
      </c>
      <c r="E5" s="1" t="s">
        <v>7</v>
      </c>
      <c r="F5" s="1" t="s">
        <v>3</v>
      </c>
      <c r="G5" s="1" t="s">
        <v>4</v>
      </c>
    </row>
    <row r="6" spans="1:8" x14ac:dyDescent="0.35">
      <c r="A6">
        <v>120</v>
      </c>
      <c r="C6">
        <f>MEDIAN(A1:A19)</f>
        <v>132</v>
      </c>
      <c r="D6" t="e" cm="1">
        <f t="array" aca="1" ref="D6" ca="1">IQR(A1:A19)</f>
        <v>#NAME?</v>
      </c>
      <c r="E6">
        <v>1.5</v>
      </c>
      <c r="F6" t="e">
        <f ca="1">C6-D6*E6</f>
        <v>#NAME?</v>
      </c>
      <c r="G6" t="e">
        <f ca="1">C6+D6*E6</f>
        <v>#NAME?</v>
      </c>
    </row>
    <row r="7" spans="1:8" x14ac:dyDescent="0.35">
      <c r="A7">
        <v>125</v>
      </c>
      <c r="C7">
        <f>C6</f>
        <v>132</v>
      </c>
      <c r="D7" t="e">
        <f ca="1">D6</f>
        <v>#NAME?</v>
      </c>
      <c r="E7" s="4">
        <v>2</v>
      </c>
      <c r="F7" t="e">
        <f t="shared" ref="F7:F8" ca="1" si="0">C7-D7*E7</f>
        <v>#NAME?</v>
      </c>
      <c r="G7" t="e">
        <f t="shared" ref="G7:G8" ca="1" si="1">C7+D7*E7</f>
        <v>#NAME?</v>
      </c>
    </row>
    <row r="8" spans="1:8" x14ac:dyDescent="0.35">
      <c r="A8">
        <v>126</v>
      </c>
      <c r="C8" s="2">
        <f>C7</f>
        <v>132</v>
      </c>
      <c r="D8" s="2" t="e">
        <f ca="1">D7</f>
        <v>#NAME?</v>
      </c>
      <c r="E8" s="2">
        <v>2.2000000000000002</v>
      </c>
      <c r="F8" s="2" t="e">
        <f t="shared" ca="1" si="0"/>
        <v>#NAME?</v>
      </c>
      <c r="G8" s="2" t="e">
        <f t="shared" ca="1" si="1"/>
        <v>#NAME?</v>
      </c>
    </row>
    <row r="9" spans="1:8" x14ac:dyDescent="0.35">
      <c r="A9">
        <v>129</v>
      </c>
    </row>
    <row r="10" spans="1:8" x14ac:dyDescent="0.35">
      <c r="A10">
        <v>132</v>
      </c>
      <c r="C10" s="1" t="s">
        <v>5</v>
      </c>
      <c r="D10" s="1" t="s">
        <v>8</v>
      </c>
      <c r="E10" s="1" t="s">
        <v>7</v>
      </c>
      <c r="F10" s="1" t="s">
        <v>3</v>
      </c>
      <c r="G10" s="1" t="s">
        <v>4</v>
      </c>
    </row>
    <row r="11" spans="1:8" x14ac:dyDescent="0.35">
      <c r="A11">
        <v>141</v>
      </c>
      <c r="C11">
        <f>MEDIAN(A1:A19)</f>
        <v>132</v>
      </c>
      <c r="D11" t="e" cm="1">
        <f t="array" aca="1" ref="D11" ca="1">MAD(A1:A19)</f>
        <v>#NAME?</v>
      </c>
      <c r="E11">
        <v>3.7065000000000001</v>
      </c>
      <c r="F11" t="e">
        <f ca="1">C11-D11*E11</f>
        <v>#NAME?</v>
      </c>
      <c r="G11" t="e">
        <f ca="1">C11+D11*E11</f>
        <v>#NAME?</v>
      </c>
    </row>
    <row r="12" spans="1:8" x14ac:dyDescent="0.35">
      <c r="A12">
        <v>142</v>
      </c>
      <c r="C12" s="2">
        <f>C11</f>
        <v>132</v>
      </c>
      <c r="D12" s="2" t="e">
        <f ca="1">D11</f>
        <v>#NAME?</v>
      </c>
      <c r="E12" s="2">
        <v>4.4478</v>
      </c>
      <c r="F12" s="2" t="e">
        <f t="shared" ref="F12" ca="1" si="2">C12-D12*E12</f>
        <v>#NAME?</v>
      </c>
      <c r="G12" s="2" t="e">
        <f t="shared" ref="G12" ca="1" si="3">C12+D12*E12</f>
        <v>#NAME?</v>
      </c>
    </row>
    <row r="13" spans="1:8" x14ac:dyDescent="0.35">
      <c r="A13">
        <v>143</v>
      </c>
    </row>
    <row r="14" spans="1:8" x14ac:dyDescent="0.35">
      <c r="A14">
        <v>144</v>
      </c>
      <c r="C14" s="1" t="s">
        <v>5</v>
      </c>
      <c r="D14" s="1" t="s">
        <v>9</v>
      </c>
      <c r="E14" s="1" t="s">
        <v>10</v>
      </c>
      <c r="F14" s="1" t="s">
        <v>7</v>
      </c>
      <c r="G14" s="1" t="s">
        <v>3</v>
      </c>
      <c r="H14" s="1" t="s">
        <v>4</v>
      </c>
    </row>
    <row r="15" spans="1:8" x14ac:dyDescent="0.35">
      <c r="A15">
        <v>240</v>
      </c>
      <c r="C15">
        <f>MEDIAN(A1:A19)</f>
        <v>132</v>
      </c>
      <c r="D15" t="e" cm="1">
        <f t="array" aca="1" ref="D15" ca="1">DoubleMAD(A1:A19,TRUE)</f>
        <v>#NAME?</v>
      </c>
      <c r="E15" t="e" cm="1">
        <f t="array" aca="1" ref="E15" ca="1">DoubleMAD(A1:A19,FALSE)</f>
        <v>#NAME?</v>
      </c>
      <c r="F15">
        <v>3.7065000000000001</v>
      </c>
      <c r="G15" t="e">
        <f ca="1">C15-D15*F15</f>
        <v>#NAME?</v>
      </c>
      <c r="H15" t="e">
        <f ca="1">C15+E15*F15</f>
        <v>#NAME?</v>
      </c>
    </row>
    <row r="16" spans="1:8" x14ac:dyDescent="0.35">
      <c r="A16">
        <v>250</v>
      </c>
      <c r="C16" s="2">
        <f>C15</f>
        <v>132</v>
      </c>
      <c r="D16" s="2" t="e">
        <f ca="1">D15</f>
        <v>#NAME?</v>
      </c>
      <c r="E16" s="2" t="e">
        <f ca="1">E15</f>
        <v>#NAME?</v>
      </c>
      <c r="F16" s="2">
        <v>4.4478</v>
      </c>
      <c r="G16" s="2" t="e">
        <f ca="1">C16-D16*F16</f>
        <v>#NAME?</v>
      </c>
      <c r="H16" s="2" t="e">
        <f ca="1">C16+E16*F16</f>
        <v>#NAME?</v>
      </c>
    </row>
    <row r="17" spans="1:1" x14ac:dyDescent="0.35">
      <c r="A17">
        <v>252</v>
      </c>
    </row>
    <row r="18" spans="1:1" x14ac:dyDescent="0.35">
      <c r="A18">
        <v>800</v>
      </c>
    </row>
    <row r="19" spans="1:1" x14ac:dyDescent="0.35">
      <c r="A19">
        <v>830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565DE-C59D-4449-9591-3A1E51D251D1}">
  <sheetPr codeName="Sheet35"/>
  <dimension ref="A1:H19"/>
  <sheetViews>
    <sheetView workbookViewId="0"/>
  </sheetViews>
  <sheetFormatPr defaultRowHeight="14.5" x14ac:dyDescent="0.35"/>
  <cols>
    <col min="1" max="1" width="5.6328125" customWidth="1"/>
    <col min="2" max="2" width="7.90625" customWidth="1"/>
    <col min="3" max="10" width="8.7265625" customWidth="1"/>
  </cols>
  <sheetData>
    <row r="1" spans="1:8" x14ac:dyDescent="0.35">
      <c r="A1">
        <v>5</v>
      </c>
      <c r="C1" s="1" t="s">
        <v>5</v>
      </c>
      <c r="D1" s="1" t="s">
        <v>8</v>
      </c>
      <c r="E1" s="1" t="s">
        <v>7</v>
      </c>
      <c r="F1" s="1" t="s">
        <v>3</v>
      </c>
      <c r="G1" s="1" t="s">
        <v>4</v>
      </c>
    </row>
    <row r="2" spans="1:8" x14ac:dyDescent="0.35">
      <c r="A2">
        <v>20</v>
      </c>
      <c r="C2">
        <f>MEDIAN(A1:A19)</f>
        <v>25</v>
      </c>
      <c r="D2" t="e" cm="1">
        <f t="array" aca="1" ref="D2" ca="1">MAD(A1:A19)</f>
        <v>#NAME?</v>
      </c>
      <c r="E2">
        <v>3.7065000000000001</v>
      </c>
      <c r="F2" t="e">
        <f ca="1">C2-D2*E2</f>
        <v>#NAME?</v>
      </c>
      <c r="G2" t="e">
        <f ca="1">C2+D2*E2</f>
        <v>#NAME?</v>
      </c>
    </row>
    <row r="3" spans="1:8" x14ac:dyDescent="0.35">
      <c r="A3">
        <v>20</v>
      </c>
      <c r="C3" s="2">
        <f>C2</f>
        <v>25</v>
      </c>
      <c r="D3" s="2" t="e">
        <f ca="1">D2</f>
        <v>#NAME?</v>
      </c>
      <c r="E3" s="2">
        <v>4.4478</v>
      </c>
      <c r="F3" s="2" t="e">
        <f t="shared" ref="F3" ca="1" si="0">C3-D3*E3</f>
        <v>#NAME?</v>
      </c>
      <c r="G3" s="2" t="e">
        <f t="shared" ref="G3" ca="1" si="1">C3+D3*E3</f>
        <v>#NAME?</v>
      </c>
    </row>
    <row r="4" spans="1:8" x14ac:dyDescent="0.35">
      <c r="A4">
        <v>21</v>
      </c>
    </row>
    <row r="5" spans="1:8" x14ac:dyDescent="0.35">
      <c r="A5">
        <v>22</v>
      </c>
      <c r="C5" s="1" t="s">
        <v>5</v>
      </c>
      <c r="D5" s="1" t="s">
        <v>9</v>
      </c>
      <c r="E5" s="1" t="s">
        <v>11</v>
      </c>
      <c r="F5" s="1" t="s">
        <v>7</v>
      </c>
      <c r="G5" s="1" t="s">
        <v>3</v>
      </c>
      <c r="H5" s="1" t="s">
        <v>4</v>
      </c>
    </row>
    <row r="6" spans="1:8" x14ac:dyDescent="0.35">
      <c r="A6">
        <v>23</v>
      </c>
      <c r="C6">
        <f>MEDIAN(A1:A19)</f>
        <v>25</v>
      </c>
      <c r="D6" t="e" cm="1">
        <f t="array" aca="1" ref="D6" ca="1">DoubleMAD(A1:A19,TRUE)</f>
        <v>#NAME?</v>
      </c>
      <c r="E6" t="e" cm="1">
        <f t="array" aca="1" ref="E6" ca="1">DoubleMAD(A1:A19,FALSE)</f>
        <v>#NAME?</v>
      </c>
      <c r="F6">
        <v>3.7065000000000001</v>
      </c>
      <c r="G6" t="e">
        <f ca="1">C6-D6*F6</f>
        <v>#NAME?</v>
      </c>
      <c r="H6" t="e">
        <f ca="1">C6+E6*F6</f>
        <v>#NAME?</v>
      </c>
    </row>
    <row r="7" spans="1:8" x14ac:dyDescent="0.35">
      <c r="A7">
        <v>23</v>
      </c>
      <c r="C7" s="2">
        <f>C6</f>
        <v>25</v>
      </c>
      <c r="D7" s="2" t="e">
        <f ca="1">D6</f>
        <v>#NAME?</v>
      </c>
      <c r="E7" s="2" t="e">
        <f ca="1">E6</f>
        <v>#NAME?</v>
      </c>
      <c r="F7" s="2">
        <v>4.4478</v>
      </c>
      <c r="G7" s="2" t="e">
        <f ca="1">C7-D7*F7</f>
        <v>#NAME?</v>
      </c>
      <c r="H7" s="2" t="e">
        <f ca="1">C7+E7*F7</f>
        <v>#NAME?</v>
      </c>
    </row>
    <row r="8" spans="1:8" x14ac:dyDescent="0.35">
      <c r="A8">
        <v>24</v>
      </c>
    </row>
    <row r="9" spans="1:8" x14ac:dyDescent="0.35">
      <c r="A9">
        <v>25</v>
      </c>
      <c r="C9" s="1" t="s">
        <v>12</v>
      </c>
      <c r="D9" s="1" t="s">
        <v>9</v>
      </c>
      <c r="E9" s="1" t="s">
        <v>11</v>
      </c>
      <c r="F9" s="1" t="s">
        <v>7</v>
      </c>
      <c r="G9" s="1" t="s">
        <v>3</v>
      </c>
      <c r="H9" s="1" t="s">
        <v>4</v>
      </c>
    </row>
    <row r="10" spans="1:8" x14ac:dyDescent="0.35">
      <c r="A10">
        <v>25</v>
      </c>
      <c r="C10" t="e" cm="1">
        <f t="array" aca="1" ref="C10" ca="1">HD_QUANTILE(A1:A19,0.5)</f>
        <v>#NAME?</v>
      </c>
      <c r="D10" t="e" cm="1">
        <f t="array" aca="1" ref="D10" ca="1">DoubleMAD(A1:A19,TRUE,TRUE)</f>
        <v>#NAME?</v>
      </c>
      <c r="E10" t="e" cm="1">
        <f t="array" aca="1" ref="E10" ca="1">DoubleMAD(A1:A19,FALSE,TRUE)</f>
        <v>#NAME?</v>
      </c>
      <c r="F10">
        <v>3.7065000000000001</v>
      </c>
      <c r="G10" t="e">
        <f ca="1">C10-D10*F10</f>
        <v>#NAME?</v>
      </c>
      <c r="H10" t="e">
        <f ca="1">C10+E10*F10</f>
        <v>#NAME?</v>
      </c>
    </row>
    <row r="11" spans="1:8" x14ac:dyDescent="0.35">
      <c r="A11">
        <v>300</v>
      </c>
      <c r="C11" s="2" t="e">
        <f ca="1">C10</f>
        <v>#NAME?</v>
      </c>
      <c r="D11" s="2" t="e">
        <f ca="1">D10</f>
        <v>#NAME?</v>
      </c>
      <c r="E11" s="2" t="e">
        <f ca="1">E10</f>
        <v>#NAME?</v>
      </c>
      <c r="F11" s="2">
        <v>4.4478</v>
      </c>
      <c r="G11" s="2" t="e">
        <f ca="1">C11-D11*F11</f>
        <v>#NAME?</v>
      </c>
      <c r="H11" s="2" t="e">
        <f ca="1">C11+E11*F11</f>
        <v>#NAME?</v>
      </c>
    </row>
    <row r="12" spans="1:8" x14ac:dyDescent="0.35">
      <c r="A12">
        <v>310</v>
      </c>
    </row>
    <row r="13" spans="1:8" x14ac:dyDescent="0.35">
      <c r="A13">
        <v>320</v>
      </c>
    </row>
    <row r="14" spans="1:8" x14ac:dyDescent="0.35">
      <c r="A14">
        <v>320</v>
      </c>
    </row>
    <row r="15" spans="1:8" x14ac:dyDescent="0.35">
      <c r="A15">
        <v>340</v>
      </c>
    </row>
    <row r="16" spans="1:8" x14ac:dyDescent="0.35">
      <c r="A16">
        <v>360</v>
      </c>
    </row>
    <row r="17" spans="1:1" x14ac:dyDescent="0.35">
      <c r="A17">
        <v>360</v>
      </c>
    </row>
    <row r="18" spans="1:1" x14ac:dyDescent="0.35">
      <c r="A18">
        <v>2000</v>
      </c>
    </row>
    <row r="19" spans="1:1" x14ac:dyDescent="0.35">
      <c r="A19">
        <v>2050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Title</vt:lpstr>
      <vt:lpstr>Norm Outlier</vt:lpstr>
      <vt:lpstr>Sym Outlier</vt:lpstr>
      <vt:lpstr>Skew Outlier</vt:lpstr>
      <vt:lpstr>HD Outlier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2023-12-24T17:24:54Z</dcterms:created>
  <dcterms:modified xsi:type="dcterms:W3CDTF">2023-12-24T17:27:24Z</dcterms:modified>
</cp:coreProperties>
</file>