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F65396D1-E326-4737-8078-16AEFE6AEC73}" xr6:coauthVersionLast="47" xr6:coauthVersionMax="47" xr10:uidLastSave="{00000000-0000-0000-0000-000000000000}"/>
  <bookViews>
    <workbookView xWindow="-110" yWindow="-110" windowWidth="19420" windowHeight="10300" xr2:uid="{3B1F4371-6383-4DC5-B2EA-F4E5E9981108}"/>
  </bookViews>
  <sheets>
    <sheet name="Title" sheetId="2" r:id="rId1"/>
    <sheet name="Example 1" sheetId="1" r:id="rId2"/>
  </sheets>
  <externalReferences>
    <externalReference r:id="rId3"/>
  </externalReferences>
  <definedNames>
    <definedName name="r_0">[1]Sheet17!$A$3:$A$264</definedName>
    <definedName name="r_1">[1]Sheet17!$B$3:$B$264</definedName>
    <definedName name="r_2">[1]Sheet17!$C$3:$C$264</definedName>
    <definedName name="r_3">[1]Sheet17!$D$3:$D$264</definedName>
    <definedName name="r_4">[1]Sheet17!$E$3:$E$264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1" l="1"/>
  <c r="O15" i="1"/>
  <c r="M15" i="1"/>
  <c r="K15" i="1"/>
  <c r="T14" i="1"/>
  <c r="M14" i="1"/>
  <c r="K14" i="1"/>
  <c r="T13" i="1"/>
  <c r="O13" i="1"/>
  <c r="M13" i="1"/>
  <c r="K13" i="1"/>
  <c r="T10" i="1"/>
  <c r="K10" i="1"/>
  <c r="T9" i="1"/>
  <c r="O9" i="1"/>
  <c r="M9" i="1"/>
  <c r="K9" i="1"/>
  <c r="T8" i="1"/>
  <c r="K8" i="1"/>
  <c r="T7" i="1"/>
  <c r="K7" i="1"/>
  <c r="T5" i="1"/>
  <c r="K5" i="1"/>
  <c r="T3" i="1"/>
  <c r="K3" i="1"/>
  <c r="R8" i="1"/>
  <c r="R13" i="1" s="1"/>
  <c r="I8" i="1"/>
  <c r="I13" i="1" s="1"/>
  <c r="R7" i="1"/>
  <c r="I7" i="1"/>
  <c r="R5" i="1"/>
  <c r="I5" i="1"/>
  <c r="R3" i="1"/>
  <c r="I3" i="1"/>
  <c r="R15" i="1" l="1"/>
  <c r="I14" i="1"/>
  <c r="R14" i="1"/>
  <c r="R9" i="1"/>
  <c r="R10" i="1" s="1"/>
  <c r="I15" i="1"/>
  <c r="I9" i="1"/>
  <c r="I10" i="1" s="1"/>
</calcChain>
</file>

<file path=xl/sharedStrings.xml><?xml version="1.0" encoding="utf-8"?>
<sst xmlns="http://schemas.openxmlformats.org/spreadsheetml/2006/main" count="31" uniqueCount="20">
  <si>
    <t>One-sample testing of the mean</t>
  </si>
  <si>
    <t>Excel 2010</t>
  </si>
  <si>
    <t>Real Statistics functions</t>
  </si>
  <si>
    <t>Excel 2007</t>
  </si>
  <si>
    <t>z test</t>
  </si>
  <si>
    <t>sample size</t>
  </si>
  <si>
    <t>hyp mean</t>
  </si>
  <si>
    <t>sample mean</t>
  </si>
  <si>
    <t>std dev</t>
  </si>
  <si>
    <t>std err</t>
  </si>
  <si>
    <t>p-value</t>
  </si>
  <si>
    <t>alpha</t>
  </si>
  <si>
    <t>margin of error</t>
  </si>
  <si>
    <t>lower</t>
  </si>
  <si>
    <t>=NORM_LOWER(A3:F10,I12)</t>
  </si>
  <si>
    <t>upper</t>
  </si>
  <si>
    <t>Real Statistics Using Excel</t>
  </si>
  <si>
    <t>Updated</t>
  </si>
  <si>
    <t>Copyright © 2013 - 2023 Charles Zaiontz</t>
  </si>
  <si>
    <t>Hypothesis Testing using the Central Limit Theorem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</si>
</sst>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quotePrefix="1"/>
    <xf numFmtId="0" fontId="0" fillId="0" borderId="4" xfId="0" quotePrefix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quotePrefix="1" applyBorder="1"/>
    <xf numFmtId="0" fontId="0" fillId="0" borderId="8" xfId="0" applyBorder="1"/>
    <xf numFmtId="0" fontId="0" fillId="0" borderId="8" xfId="0" quotePrefix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quotePrefix="1" applyBorder="1"/>
    <xf numFmtId="0" fontId="0" fillId="0" borderId="0" xfId="0" applyAlignment="1">
      <alignment horizontal="left"/>
    </xf>
    <xf numFmtId="1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56402-3AF0-410A-99AC-7DB5E4A91C1C}">
  <dimension ref="A1:B6"/>
  <sheetViews>
    <sheetView tabSelected="1" workbookViewId="0"/>
  </sheetViews>
  <sheetFormatPr defaultRowHeight="14.5" x14ac:dyDescent="0.35"/>
  <cols>
    <col min="2" max="2" width="9.36328125" bestFit="1" customWidth="1"/>
  </cols>
  <sheetData>
    <row r="1" spans="1:2" x14ac:dyDescent="0.35">
      <c r="A1" t="s">
        <v>16</v>
      </c>
    </row>
    <row r="2" spans="1:2" x14ac:dyDescent="0.35">
      <c r="A2" t="s">
        <v>19</v>
      </c>
    </row>
    <row r="4" spans="1:2" x14ac:dyDescent="0.35">
      <c r="A4" t="s">
        <v>17</v>
      </c>
      <c r="B4" s="20">
        <v>45280</v>
      </c>
    </row>
    <row r="6" spans="1:2" x14ac:dyDescent="0.35">
      <c r="A6" s="21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99E54-3BA9-417D-8CC0-45C73A98E073}">
  <dimension ref="A1:T17"/>
  <sheetViews>
    <sheetView workbookViewId="0"/>
  </sheetViews>
  <sheetFormatPr defaultRowHeight="14.5" x14ac:dyDescent="0.35"/>
  <cols>
    <col min="1" max="6" width="5.54296875" customWidth="1"/>
    <col min="7" max="7" width="5.7265625" customWidth="1"/>
    <col min="8" max="8" width="14.81640625" customWidth="1"/>
    <col min="10" max="10" width="3.54296875" customWidth="1"/>
    <col min="11" max="11" width="28.26953125" customWidth="1"/>
    <col min="12" max="12" width="6" customWidth="1"/>
    <col min="14" max="14" width="3.453125" customWidth="1"/>
    <col min="15" max="15" width="26.26953125" customWidth="1"/>
    <col min="16" max="16" width="6" customWidth="1"/>
    <col min="17" max="17" width="14.26953125" customWidth="1"/>
    <col min="19" max="19" width="3.54296875" customWidth="1"/>
    <col min="20" max="20" width="27" customWidth="1"/>
  </cols>
  <sheetData>
    <row r="1" spans="1:20" x14ac:dyDescent="0.35">
      <c r="A1" s="1" t="s">
        <v>0</v>
      </c>
      <c r="H1" t="s">
        <v>1</v>
      </c>
      <c r="M1" t="s">
        <v>2</v>
      </c>
      <c r="Q1" t="s">
        <v>3</v>
      </c>
    </row>
    <row r="3" spans="1:20" x14ac:dyDescent="0.35">
      <c r="A3" s="2">
        <v>137</v>
      </c>
      <c r="B3" s="3">
        <v>73</v>
      </c>
      <c r="C3" s="3">
        <v>99</v>
      </c>
      <c r="D3" s="3">
        <v>113</v>
      </c>
      <c r="E3" s="3">
        <v>96</v>
      </c>
      <c r="F3" s="4">
        <v>135</v>
      </c>
      <c r="H3" t="s">
        <v>4</v>
      </c>
      <c r="I3" s="5">
        <f>_xlfn.Z.TEST(A3:F10,100)</f>
        <v>0.13513025209397578</v>
      </c>
      <c r="K3" s="6" t="e">
        <f ca="1">FTEXT(I3)</f>
        <v>#NAME?</v>
      </c>
      <c r="Q3" t="s">
        <v>4</v>
      </c>
      <c r="R3" s="7">
        <f>ZTEST(A3:F10,100)</f>
        <v>0.13513025209397578</v>
      </c>
      <c r="T3" s="6" t="e">
        <f ca="1">FTEXT(R3)</f>
        <v>#NAME?</v>
      </c>
    </row>
    <row r="4" spans="1:20" x14ac:dyDescent="0.35">
      <c r="A4" s="8">
        <v>111</v>
      </c>
      <c r="B4">
        <v>83</v>
      </c>
      <c r="C4">
        <v>74</v>
      </c>
      <c r="D4">
        <v>68</v>
      </c>
      <c r="E4">
        <v>137</v>
      </c>
      <c r="F4" s="9">
        <v>107</v>
      </c>
      <c r="K4" s="6"/>
    </row>
    <row r="5" spans="1:20" x14ac:dyDescent="0.35">
      <c r="A5" s="8">
        <v>72</v>
      </c>
      <c r="B5">
        <v>98</v>
      </c>
      <c r="C5">
        <v>84</v>
      </c>
      <c r="D5">
        <v>70</v>
      </c>
      <c r="E5">
        <v>116</v>
      </c>
      <c r="F5" s="9">
        <v>98</v>
      </c>
      <c r="H5" t="s">
        <v>5</v>
      </c>
      <c r="I5" s="10">
        <f>COUNT(A3:F10)</f>
        <v>48</v>
      </c>
      <c r="K5" s="6" t="e">
        <f ca="1">FTEXT(I5)</f>
        <v>#NAME?</v>
      </c>
      <c r="Q5" t="s">
        <v>5</v>
      </c>
      <c r="R5" s="11">
        <f>COUNT(A3:F10)</f>
        <v>48</v>
      </c>
      <c r="T5" s="6" t="e">
        <f ca="1">FTEXT(R5)</f>
        <v>#NAME?</v>
      </c>
    </row>
    <row r="6" spans="1:20" x14ac:dyDescent="0.35">
      <c r="A6" s="8">
        <v>115</v>
      </c>
      <c r="B6">
        <v>131</v>
      </c>
      <c r="C6">
        <v>113</v>
      </c>
      <c r="D6">
        <v>63</v>
      </c>
      <c r="E6">
        <v>119</v>
      </c>
      <c r="F6" s="9">
        <v>128</v>
      </c>
      <c r="H6" t="s">
        <v>6</v>
      </c>
      <c r="I6" s="12">
        <v>100</v>
      </c>
      <c r="K6" s="6"/>
      <c r="Q6" t="s">
        <v>6</v>
      </c>
      <c r="R6" s="12">
        <v>100</v>
      </c>
    </row>
    <row r="7" spans="1:20" x14ac:dyDescent="0.35">
      <c r="A7" s="8">
        <v>138</v>
      </c>
      <c r="B7">
        <v>73</v>
      </c>
      <c r="C7">
        <v>115</v>
      </c>
      <c r="D7">
        <v>124</v>
      </c>
      <c r="E7">
        <v>101</v>
      </c>
      <c r="F7" s="9">
        <v>97</v>
      </c>
      <c r="H7" t="s">
        <v>7</v>
      </c>
      <c r="I7" s="12">
        <f>AVERAGE(A3:F10)</f>
        <v>103.8125</v>
      </c>
      <c r="K7" s="6" t="e">
        <f ca="1">FTEXT(I7)</f>
        <v>#NAME?</v>
      </c>
      <c r="Q7" t="s">
        <v>7</v>
      </c>
      <c r="R7" s="13">
        <f>AVERAGE(A3:F10)</f>
        <v>103.8125</v>
      </c>
      <c r="T7" s="6" t="e">
        <f ca="1">FTEXT(R7)</f>
        <v>#NAME?</v>
      </c>
    </row>
    <row r="8" spans="1:20" x14ac:dyDescent="0.35">
      <c r="A8" s="8">
        <v>82</v>
      </c>
      <c r="B8">
        <v>133</v>
      </c>
      <c r="C8">
        <v>111</v>
      </c>
      <c r="D8">
        <v>132</v>
      </c>
      <c r="E8">
        <v>65</v>
      </c>
      <c r="F8" s="9">
        <v>132</v>
      </c>
      <c r="H8" t="s">
        <v>8</v>
      </c>
      <c r="I8" s="12">
        <f>_xlfn.STDEV.S(A3:F10)</f>
        <v>23.958879888924585</v>
      </c>
      <c r="K8" s="6" t="e">
        <f ca="1">FTEXT(I8)</f>
        <v>#NAME?</v>
      </c>
      <c r="Q8" t="s">
        <v>8</v>
      </c>
      <c r="R8" s="13">
        <f>STDEV(A3:F10)</f>
        <v>23.958879888924585</v>
      </c>
      <c r="T8" s="6" t="e">
        <f ca="1">FTEXT(R8)</f>
        <v>#NAME?</v>
      </c>
    </row>
    <row r="9" spans="1:20" x14ac:dyDescent="0.35">
      <c r="A9" s="8">
        <v>76</v>
      </c>
      <c r="B9">
        <v>92</v>
      </c>
      <c r="C9">
        <v>101</v>
      </c>
      <c r="D9">
        <v>134</v>
      </c>
      <c r="E9">
        <v>113</v>
      </c>
      <c r="F9" s="9">
        <v>75</v>
      </c>
      <c r="H9" t="s">
        <v>9</v>
      </c>
      <c r="I9" s="12">
        <f>I8/SQRT(I5)</f>
        <v>3.4581664383381301</v>
      </c>
      <c r="K9" s="6" t="e">
        <f ca="1">FTEXT(I9)</f>
        <v>#NAME?</v>
      </c>
      <c r="M9" s="5" t="e">
        <f ca="1">STDERR(A3:F10)</f>
        <v>#NAME?</v>
      </c>
      <c r="O9" s="6" t="e">
        <f ca="1">FTEXT(M9)</f>
        <v>#NAME?</v>
      </c>
      <c r="Q9" t="s">
        <v>9</v>
      </c>
      <c r="R9" s="13">
        <f>R8/SQRT(R5)</f>
        <v>3.4581664383381301</v>
      </c>
      <c r="T9" s="6" t="e">
        <f ca="1">FTEXT(R9)</f>
        <v>#NAME?</v>
      </c>
    </row>
    <row r="10" spans="1:20" x14ac:dyDescent="0.35">
      <c r="A10" s="14">
        <v>100</v>
      </c>
      <c r="B10" s="15">
        <v>98</v>
      </c>
      <c r="C10" s="15">
        <v>114</v>
      </c>
      <c r="D10" s="15">
        <v>140</v>
      </c>
      <c r="E10" s="15">
        <v>64</v>
      </c>
      <c r="F10" s="16">
        <v>133</v>
      </c>
      <c r="H10" t="s">
        <v>10</v>
      </c>
      <c r="I10" s="17">
        <f>1-_xlfn.NORM.DIST(I7,I6,I9,TRUE)</f>
        <v>0.13513025209397567</v>
      </c>
      <c r="K10" s="6" t="e">
        <f ca="1">FTEXT(I10)</f>
        <v>#NAME?</v>
      </c>
      <c r="Q10" t="s">
        <v>10</v>
      </c>
      <c r="R10" s="18">
        <f>1-NORMDIST(R7,R6,R9,TRUE)</f>
        <v>0.13513025209397567</v>
      </c>
      <c r="T10" s="6" t="e">
        <f ca="1">FTEXT(R10)</f>
        <v>#NAME?</v>
      </c>
    </row>
    <row r="11" spans="1:20" x14ac:dyDescent="0.35">
      <c r="K11" s="6"/>
    </row>
    <row r="12" spans="1:20" x14ac:dyDescent="0.35">
      <c r="H12" t="s">
        <v>11</v>
      </c>
      <c r="I12" s="10">
        <v>0.05</v>
      </c>
      <c r="K12" s="6"/>
      <c r="Q12" t="s">
        <v>11</v>
      </c>
      <c r="R12" s="10">
        <v>0.05</v>
      </c>
    </row>
    <row r="13" spans="1:20" x14ac:dyDescent="0.35">
      <c r="H13" t="s">
        <v>12</v>
      </c>
      <c r="I13" s="12">
        <f>_xlfn.CONFIDENCE.NORM(I12,I8,I5)</f>
        <v>6.7778816716878874</v>
      </c>
      <c r="K13" s="6" t="e">
        <f ca="1">FTEXT(I13)</f>
        <v>#NAME?</v>
      </c>
      <c r="M13" s="10" t="e">
        <f ca="1">NORM_CONF(A3:F10,I12)</f>
        <v>#NAME?</v>
      </c>
      <c r="O13" s="6" t="e">
        <f ca="1">FTEXT(M13)</f>
        <v>#NAME?</v>
      </c>
      <c r="Q13" t="s">
        <v>12</v>
      </c>
      <c r="R13" s="13">
        <f>CONFIDENCE(R12,R8,R5)</f>
        <v>6.7778816716878874</v>
      </c>
      <c r="T13" s="6" t="e">
        <f ca="1">FTEXT(R13)</f>
        <v>#NAME?</v>
      </c>
    </row>
    <row r="14" spans="1:20" x14ac:dyDescent="0.35">
      <c r="H14" t="s">
        <v>13</v>
      </c>
      <c r="I14" s="12">
        <f>I7-I13</f>
        <v>97.034618328312106</v>
      </c>
      <c r="K14" s="6" t="e">
        <f ca="1">FTEXT(I14)</f>
        <v>#NAME?</v>
      </c>
      <c r="M14" s="12" t="e">
        <f ca="1">NORM_LOWER(A3:F10,I12)</f>
        <v>#NAME?</v>
      </c>
      <c r="O14" s="6" t="s">
        <v>14</v>
      </c>
      <c r="Q14" t="s">
        <v>13</v>
      </c>
      <c r="R14" s="13">
        <f>R7-R13</f>
        <v>97.034618328312106</v>
      </c>
      <c r="T14" s="6" t="e">
        <f ca="1">FTEXT(R14)</f>
        <v>#NAME?</v>
      </c>
    </row>
    <row r="15" spans="1:20" x14ac:dyDescent="0.35">
      <c r="H15" t="s">
        <v>15</v>
      </c>
      <c r="I15" s="17">
        <f>I7+I13</f>
        <v>110.59038167168789</v>
      </c>
      <c r="K15" s="6" t="e">
        <f ca="1">FTEXT(I15)</f>
        <v>#NAME?</v>
      </c>
      <c r="M15" s="17" t="e">
        <f ca="1">NORM_UPPER(A3:F10,I12)</f>
        <v>#NAME?</v>
      </c>
      <c r="O15" s="6" t="e">
        <f ca="1">FTEXT(M15)</f>
        <v>#NAME?</v>
      </c>
      <c r="Q15" t="s">
        <v>15</v>
      </c>
      <c r="R15" s="18">
        <f>R7+R13</f>
        <v>110.59038167168789</v>
      </c>
      <c r="T15" s="6" t="e">
        <f ca="1">FTEXT(R15)</f>
        <v>#NAME?</v>
      </c>
    </row>
    <row r="17" spans="15:15" x14ac:dyDescent="0.35">
      <c r="O17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2023-12-20T13:08:53Z</dcterms:created>
  <dcterms:modified xsi:type="dcterms:W3CDTF">2023-12-20T13:22:18Z</dcterms:modified>
</cp:coreProperties>
</file>