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D810BEA5-65BF-4FB7-9DA2-FB7CD9890ACB}" xr6:coauthVersionLast="47" xr6:coauthVersionMax="47" xr10:uidLastSave="{00000000-0000-0000-0000-000000000000}"/>
  <bookViews>
    <workbookView xWindow="-110" yWindow="-110" windowWidth="19420" windowHeight="10300" xr2:uid="{22BD6899-F86E-4C44-BB48-D7DFD970A347}"/>
  </bookViews>
  <sheets>
    <sheet name="Title" sheetId="2" r:id="rId1"/>
    <sheet name="MLE Gamma" sheetId="1" r:id="rId2"/>
  </sheets>
  <externalReferences>
    <externalReference r:id="rId3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C20" i="1" a="1"/>
  <c r="C26" i="1" s="1"/>
  <c r="F15" i="1"/>
  <c r="D15" i="1"/>
  <c r="D16" i="1" s="1"/>
  <c r="D17" i="1" s="1"/>
  <c r="F14" i="1"/>
  <c r="F11" i="1"/>
  <c r="F10" i="1"/>
  <c r="F9" i="1"/>
  <c r="F7" i="1"/>
  <c r="F6" i="1"/>
  <c r="F5" i="1"/>
  <c r="F4" i="1"/>
  <c r="C15" i="1"/>
  <c r="C16" i="1" s="1"/>
  <c r="C17" i="1" s="1"/>
  <c r="D7" i="1" a="1"/>
  <c r="D7" i="1" s="1"/>
  <c r="D5" i="1"/>
  <c r="D6" i="1" s="1"/>
  <c r="D14" i="1" s="1"/>
  <c r="D4" i="1"/>
  <c r="C21" i="1" l="1"/>
  <c r="C25" i="1"/>
  <c r="D22" i="1"/>
  <c r="D26" i="1"/>
  <c r="C23" i="1"/>
  <c r="D23" i="1"/>
  <c r="C20" i="1"/>
  <c r="C24" i="1"/>
  <c r="D20" i="1"/>
  <c r="D24" i="1"/>
  <c r="D21" i="1"/>
  <c r="D25" i="1"/>
  <c r="C22" i="1"/>
  <c r="D9" i="1" l="1"/>
  <c r="D10" i="1" s="1"/>
  <c r="D11" i="1" s="1"/>
</calcChain>
</file>

<file path=xl/sharedStrings.xml><?xml version="1.0" encoding="utf-8"?>
<sst xmlns="http://schemas.openxmlformats.org/spreadsheetml/2006/main" count="15" uniqueCount="14">
  <si>
    <t>Estimating the parameters of a Gamma Distribution via MLE</t>
  </si>
  <si>
    <t>x</t>
  </si>
  <si>
    <t>n</t>
  </si>
  <si>
    <t>mean x</t>
  </si>
  <si>
    <t>ln mean x</t>
  </si>
  <si>
    <t>mean ln x</t>
  </si>
  <si>
    <t>alpha</t>
  </si>
  <si>
    <t>beta</t>
  </si>
  <si>
    <t>mle</t>
  </si>
  <si>
    <t>iter</t>
  </si>
  <si>
    <t>Real Statistics Using Excel</t>
  </si>
  <si>
    <t>Updated</t>
  </si>
  <si>
    <t>Copyright © 2013 - 2023 Charles Zaiontz</t>
  </si>
  <si>
    <t>Fitting Gamma Parameters via MLE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</si>
</sst>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.5"/>
      <color theme="1"/>
      <name val="Cambria"/>
      <family val="1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Border="1"/>
    <xf numFmtId="164" fontId="0" fillId="0" borderId="3" xfId="0" applyNumberFormat="1" applyBorder="1"/>
    <xf numFmtId="0" fontId="0" fillId="0" borderId="3" xfId="0" applyBorder="1"/>
    <xf numFmtId="0" fontId="2" fillId="0" borderId="0" xfId="0" applyFont="1" applyAlignment="1">
      <alignment horizontal="justify" vertical="center"/>
    </xf>
    <xf numFmtId="0" fontId="0" fillId="0" borderId="4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5" xfId="0" applyNumberFormat="1" applyBorder="1" applyAlignment="1">
      <alignment horizontal="center"/>
    </xf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E4E30-5187-459F-B15B-B7B95A8C9DF4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10</v>
      </c>
    </row>
    <row r="2" spans="1:2" x14ac:dyDescent="0.35">
      <c r="A2" t="s">
        <v>13</v>
      </c>
    </row>
    <row r="4" spans="1:2" x14ac:dyDescent="0.35">
      <c r="A4" t="s">
        <v>11</v>
      </c>
      <c r="B4" s="12">
        <v>45271</v>
      </c>
    </row>
    <row r="6" spans="1:2" x14ac:dyDescent="0.35">
      <c r="A6" s="13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76E56-EB55-47A1-8842-A444D8AEDCEB}">
  <sheetPr codeName="Sheet18"/>
  <dimension ref="A1:M26"/>
  <sheetViews>
    <sheetView workbookViewId="0"/>
  </sheetViews>
  <sheetFormatPr defaultRowHeight="14.5" x14ac:dyDescent="0.35"/>
  <cols>
    <col min="2" max="2" width="4.81640625" customWidth="1"/>
    <col min="3" max="3" width="9.7265625" customWidth="1"/>
    <col min="5" max="5" width="2.7265625" customWidth="1"/>
    <col min="6" max="6" width="81.26953125" customWidth="1"/>
    <col min="10" max="10" width="4.453125" customWidth="1"/>
    <col min="11" max="11" width="71.453125" customWidth="1"/>
  </cols>
  <sheetData>
    <row r="1" spans="1:13" x14ac:dyDescent="0.35">
      <c r="A1" s="1" t="s">
        <v>0</v>
      </c>
    </row>
    <row r="2" spans="1:13" x14ac:dyDescent="0.35">
      <c r="A2" s="2"/>
    </row>
    <row r="3" spans="1:13" x14ac:dyDescent="0.35">
      <c r="A3" s="3" t="s">
        <v>1</v>
      </c>
    </row>
    <row r="4" spans="1:13" x14ac:dyDescent="0.35">
      <c r="A4" s="2">
        <v>1.2</v>
      </c>
      <c r="C4" t="s">
        <v>2</v>
      </c>
      <c r="D4" s="4">
        <f>COUNT(A4:A18)</f>
        <v>15</v>
      </c>
      <c r="F4" t="e">
        <f ca="1">FTEXT(D4)</f>
        <v>#NAME?</v>
      </c>
    </row>
    <row r="5" spans="1:13" x14ac:dyDescent="0.35">
      <c r="A5" s="2">
        <v>1.6</v>
      </c>
      <c r="C5" t="s">
        <v>3</v>
      </c>
      <c r="D5" s="5">
        <f>AVERAGE(A4:A18)</f>
        <v>3.3400000000000003</v>
      </c>
      <c r="F5" t="e">
        <f ca="1">FTEXT(D5)</f>
        <v>#NAME?</v>
      </c>
    </row>
    <row r="6" spans="1:13" x14ac:dyDescent="0.35">
      <c r="A6" s="2">
        <v>1.7</v>
      </c>
      <c r="C6" t="s">
        <v>4</v>
      </c>
      <c r="D6" s="6">
        <f>LN(D5)</f>
        <v>1.205970806988609</v>
      </c>
      <c r="F6" t="e">
        <f ca="1">FTEXT(D6)</f>
        <v>#NAME?</v>
      </c>
      <c r="M6" s="7"/>
    </row>
    <row r="7" spans="1:13" x14ac:dyDescent="0.35">
      <c r="A7" s="2">
        <v>1.8</v>
      </c>
      <c r="C7" t="s">
        <v>5</v>
      </c>
      <c r="D7" s="8">
        <f t="array" ref="D7">AVERAGE(LN(A4:A18))</f>
        <v>1.052932000292734</v>
      </c>
      <c r="F7" t="e">
        <f ca="1">FTEXT(D7)</f>
        <v>#NAME?</v>
      </c>
    </row>
    <row r="8" spans="1:13" x14ac:dyDescent="0.35">
      <c r="A8" s="2">
        <v>1.9</v>
      </c>
    </row>
    <row r="9" spans="1:13" x14ac:dyDescent="0.35">
      <c r="A9" s="2">
        <v>2</v>
      </c>
      <c r="C9" t="s">
        <v>6</v>
      </c>
      <c r="D9" s="4" t="e">
        <f ca="1">D17</f>
        <v>#NAME?</v>
      </c>
      <c r="F9" t="e">
        <f ca="1">FTEXT(D9)</f>
        <v>#NAME?</v>
      </c>
    </row>
    <row r="10" spans="1:13" x14ac:dyDescent="0.35">
      <c r="A10" s="2">
        <v>2.2000000000000002</v>
      </c>
      <c r="C10" t="s">
        <v>7</v>
      </c>
      <c r="D10" s="6" t="e">
        <f ca="1">D5/D9</f>
        <v>#NAME?</v>
      </c>
      <c r="F10" t="e">
        <f ca="1">FTEXT(D10)</f>
        <v>#NAME?</v>
      </c>
    </row>
    <row r="11" spans="1:13" x14ac:dyDescent="0.35">
      <c r="A11" s="2">
        <v>2.6</v>
      </c>
      <c r="C11" t="s">
        <v>8</v>
      </c>
      <c r="D11" s="8" t="e">
        <f ca="1">D4*((D9-1)*D7-D5/D10-D9*LN(D10)-GAMMALN(D9))</f>
        <v>#NAME?</v>
      </c>
      <c r="F11" t="e">
        <f ca="1">FTEXT(D11)</f>
        <v>#NAME?</v>
      </c>
    </row>
    <row r="12" spans="1:13" x14ac:dyDescent="0.35">
      <c r="A12" s="2">
        <v>3</v>
      </c>
    </row>
    <row r="13" spans="1:13" x14ac:dyDescent="0.35">
      <c r="A13" s="2">
        <v>3.5</v>
      </c>
      <c r="C13" s="9" t="s">
        <v>9</v>
      </c>
      <c r="D13" s="10" t="s">
        <v>6</v>
      </c>
    </row>
    <row r="14" spans="1:13" x14ac:dyDescent="0.35">
      <c r="A14" s="2">
        <v>4</v>
      </c>
      <c r="C14" s="9">
        <v>0</v>
      </c>
      <c r="D14" s="4">
        <f>0.5/(D6-D7)</f>
        <v>3.2671451822910549</v>
      </c>
      <c r="F14" t="e">
        <f ca="1">FTEXT(D14)</f>
        <v>#NAME?</v>
      </c>
    </row>
    <row r="15" spans="1:13" x14ac:dyDescent="0.35">
      <c r="A15" s="2">
        <v>4.8</v>
      </c>
      <c r="C15" s="9">
        <f>C14+1</f>
        <v>1</v>
      </c>
      <c r="D15" s="6" t="e">
        <f ca="1">1/(1/D14+($D$7-$D$6+LN(D14)-POLYGAMMA(D14))/(D14^2*(1/D14-POLYGAMMA(D14,1))))</f>
        <v>#NAME?</v>
      </c>
      <c r="F15" t="e">
        <f ca="1">FTEXT(D15)</f>
        <v>#NAME?</v>
      </c>
    </row>
    <row r="16" spans="1:13" x14ac:dyDescent="0.35">
      <c r="A16" s="2">
        <v>5.6</v>
      </c>
      <c r="C16" s="9">
        <f>C15+1</f>
        <v>2</v>
      </c>
      <c r="D16" s="6" t="e">
        <f ca="1">1/(1/D15+($D$7-$D$6+LN(D15)-POLYGAMMA(D15))/(D15^2*(1/D15-POLYGAMMA(D15,1))))</f>
        <v>#NAME?</v>
      </c>
    </row>
    <row r="17" spans="1:6" x14ac:dyDescent="0.35">
      <c r="A17" s="2">
        <v>6.6</v>
      </c>
      <c r="C17" s="9">
        <f>C16+1</f>
        <v>3</v>
      </c>
      <c r="D17" s="8" t="e">
        <f ca="1">1/(1/D16+($D$7-$D$6+LN(D16)-POLYGAMMA(D16))/(D16^2*(1/D16-POLYGAMMA(D16,1))))</f>
        <v>#NAME?</v>
      </c>
    </row>
    <row r="18" spans="1:6" x14ac:dyDescent="0.35">
      <c r="A18" s="11">
        <v>7.6</v>
      </c>
    </row>
    <row r="20" spans="1:6" x14ac:dyDescent="0.35">
      <c r="C20" t="e">
        <f t="array" aca="1" ref="C20:D26" ca="1">GAMMA_FIT(A4:A18,TRUE)</f>
        <v>#NAME?</v>
      </c>
      <c r="D20" s="4" t="e">
        <f ca="1"/>
        <v>#NAME?</v>
      </c>
      <c r="F20" t="e">
        <f ca="1">FTEXT(D20)</f>
        <v>#NAME?</v>
      </c>
    </row>
    <row r="21" spans="1:6" x14ac:dyDescent="0.35">
      <c r="C21" t="e">
        <f ca="1"/>
        <v>#NAME?</v>
      </c>
      <c r="D21" s="6" t="e">
        <f ca="1"/>
        <v>#NAME?</v>
      </c>
    </row>
    <row r="22" spans="1:6" x14ac:dyDescent="0.35">
      <c r="C22" t="e">
        <f ca="1"/>
        <v>#NAME?</v>
      </c>
      <c r="D22" s="6" t="e">
        <f ca="1"/>
        <v>#NAME?</v>
      </c>
    </row>
    <row r="23" spans="1:6" x14ac:dyDescent="0.35">
      <c r="C23" t="e">
        <f ca="1"/>
        <v>#NAME?</v>
      </c>
      <c r="D23" s="6" t="e">
        <f ca="1"/>
        <v>#NAME?</v>
      </c>
    </row>
    <row r="24" spans="1:6" x14ac:dyDescent="0.35">
      <c r="C24" t="e">
        <f ca="1"/>
        <v>#NAME?</v>
      </c>
      <c r="D24" s="6" t="e">
        <f ca="1"/>
        <v>#NAME?</v>
      </c>
    </row>
    <row r="25" spans="1:6" x14ac:dyDescent="0.35">
      <c r="C25" t="e">
        <f ca="1"/>
        <v>#NAME?</v>
      </c>
      <c r="D25" s="6" t="e">
        <f ca="1"/>
        <v>#NAME?</v>
      </c>
    </row>
    <row r="26" spans="1:6" x14ac:dyDescent="0.35">
      <c r="C26" t="e">
        <f ca="1"/>
        <v>#NAME?</v>
      </c>
      <c r="D26" s="8" t="e">
        <f ca="1"/>
        <v>#NAME?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MLE Gamma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2023-12-11T13:27:38Z</dcterms:created>
  <dcterms:modified xsi:type="dcterms:W3CDTF">2023-12-11T13:30:45Z</dcterms:modified>
</cp:coreProperties>
</file>