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A6C52A5A-4E90-472C-9F3C-5464D698D71B}" xr6:coauthVersionLast="47" xr6:coauthVersionMax="47" xr10:uidLastSave="{00000000-0000-0000-0000-000000000000}"/>
  <bookViews>
    <workbookView xWindow="-110" yWindow="-110" windowWidth="19420" windowHeight="10300" xr2:uid="{151B6436-252C-4ED7-9179-7892B241FA42}"/>
  </bookViews>
  <sheets>
    <sheet name="Title" sheetId="5" r:id="rId1"/>
    <sheet name="Spline 1" sheetId="2" r:id="rId2"/>
    <sheet name="Spline 2" sheetId="1" r:id="rId3"/>
    <sheet name="Spline 3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4" l="1" a="1"/>
  <c r="N15" i="4" s="1"/>
  <c r="E4" i="4" a="1"/>
  <c r="E15" i="4" s="1"/>
  <c r="N4" i="1" a="1"/>
  <c r="N14" i="1" s="1"/>
  <c r="E4" i="1" a="1"/>
  <c r="E20" i="1" s="1"/>
  <c r="V4" i="2" a="1"/>
  <c r="V11" i="2" s="1"/>
  <c r="D5" i="4"/>
  <c r="D6" i="4" s="1"/>
  <c r="D7" i="4" s="1"/>
  <c r="D8" i="4" s="1"/>
  <c r="D9" i="4" s="1"/>
  <c r="D10" i="4" s="1"/>
  <c r="D11" i="4" s="1"/>
  <c r="D12" i="4" s="1"/>
  <c r="D13" i="4" s="1"/>
  <c r="D14" i="4" s="1"/>
  <c r="D15" i="4" s="1"/>
  <c r="F4" i="2"/>
  <c r="G4" i="2" s="1"/>
  <c r="B11" i="2" s="1"/>
  <c r="M4" i="2"/>
  <c r="C4" i="2" s="1"/>
  <c r="E16" i="2" s="1"/>
  <c r="A5" i="2"/>
  <c r="A6" i="2" s="1"/>
  <c r="A7" i="2" s="1"/>
  <c r="E5" i="2"/>
  <c r="F5" i="2"/>
  <c r="G5" i="2" s="1"/>
  <c r="C12" i="2" s="1"/>
  <c r="E12" i="2" s="1"/>
  <c r="K5" i="2"/>
  <c r="M5" i="2"/>
  <c r="E6" i="2"/>
  <c r="F6" i="2"/>
  <c r="K6" i="2"/>
  <c r="K7" i="2" s="1"/>
  <c r="A17" i="2"/>
  <c r="A18" i="2" s="1"/>
  <c r="V13" i="2" l="1"/>
  <c r="E15" i="1"/>
  <c r="O14" i="1"/>
  <c r="V4" i="2"/>
  <c r="V7" i="2"/>
  <c r="E7" i="1"/>
  <c r="N7" i="1"/>
  <c r="V10" i="2"/>
  <c r="E13" i="1"/>
  <c r="O10" i="1"/>
  <c r="V12" i="2"/>
  <c r="E14" i="1"/>
  <c r="N11" i="1"/>
  <c r="V14" i="2"/>
  <c r="E21" i="1"/>
  <c r="N15" i="1"/>
  <c r="E8" i="4"/>
  <c r="E22" i="1"/>
  <c r="V5" i="2"/>
  <c r="E5" i="1"/>
  <c r="V6" i="2"/>
  <c r="E6" i="1"/>
  <c r="O6" i="1"/>
  <c r="E9" i="4"/>
  <c r="O11" i="4"/>
  <c r="O7" i="1"/>
  <c r="O11" i="1"/>
  <c r="O15" i="1"/>
  <c r="E10" i="4"/>
  <c r="O4" i="4"/>
  <c r="O8" i="4"/>
  <c r="O12" i="4"/>
  <c r="N12" i="4"/>
  <c r="E11" i="4"/>
  <c r="N5" i="4"/>
  <c r="N9" i="4"/>
  <c r="N13" i="4"/>
  <c r="O15" i="4"/>
  <c r="N4" i="4"/>
  <c r="V15" i="2"/>
  <c r="E8" i="1"/>
  <c r="E16" i="1"/>
  <c r="N4" i="1"/>
  <c r="N8" i="1"/>
  <c r="N12" i="1"/>
  <c r="V8" i="2"/>
  <c r="V16" i="2"/>
  <c r="E9" i="1"/>
  <c r="E17" i="1"/>
  <c r="O4" i="1"/>
  <c r="O8" i="1"/>
  <c r="O12" i="1"/>
  <c r="E4" i="4"/>
  <c r="E12" i="4"/>
  <c r="O5" i="4"/>
  <c r="O9" i="4"/>
  <c r="O13" i="4"/>
  <c r="V9" i="2"/>
  <c r="V17" i="2"/>
  <c r="E10" i="1"/>
  <c r="E18" i="1"/>
  <c r="N5" i="1"/>
  <c r="N9" i="1"/>
  <c r="N13" i="1"/>
  <c r="E5" i="4"/>
  <c r="E13" i="4"/>
  <c r="N6" i="4"/>
  <c r="N10" i="4"/>
  <c r="N14" i="4"/>
  <c r="E11" i="1"/>
  <c r="E19" i="1"/>
  <c r="O5" i="1"/>
  <c r="O9" i="1"/>
  <c r="O13" i="1"/>
  <c r="E6" i="4"/>
  <c r="E14" i="4"/>
  <c r="O6" i="4"/>
  <c r="O10" i="4"/>
  <c r="O14" i="4"/>
  <c r="O7" i="4"/>
  <c r="N8" i="4"/>
  <c r="E4" i="1"/>
  <c r="E12" i="1"/>
  <c r="N6" i="1"/>
  <c r="N10" i="1"/>
  <c r="E7" i="4"/>
  <c r="N7" i="4"/>
  <c r="N11" i="4"/>
  <c r="M7" i="2"/>
  <c r="C5" i="2" s="1"/>
  <c r="K8" i="2"/>
  <c r="D11" i="2"/>
  <c r="M6" i="2"/>
  <c r="K9" i="2" l="1"/>
  <c r="M8" i="2"/>
  <c r="H4" i="2"/>
  <c r="I4" i="2" s="1"/>
  <c r="E17" i="2"/>
  <c r="M9" i="2" l="1"/>
  <c r="K10" i="2"/>
  <c r="M10" i="2" l="1"/>
  <c r="K11" i="2"/>
  <c r="M11" i="2" l="1"/>
  <c r="K12" i="2"/>
  <c r="M12" i="2" l="1"/>
  <c r="K13" i="2"/>
  <c r="K14" i="2" l="1"/>
  <c r="M13" i="2"/>
  <c r="M14" i="2" l="1"/>
  <c r="K15" i="2"/>
  <c r="K16" i="2" l="1"/>
  <c r="M15" i="2"/>
  <c r="C6" i="2" s="1"/>
  <c r="K17" i="2" l="1"/>
  <c r="M17" i="2" s="1"/>
  <c r="C7" i="2" s="1"/>
  <c r="H6" i="2" s="1"/>
  <c r="I6" i="2" s="1"/>
  <c r="M16" i="2"/>
  <c r="E18" i="2"/>
  <c r="H5" i="2"/>
  <c r="I5" i="2" s="1"/>
  <c r="G12" i="2" l="1"/>
  <c r="G11" i="2"/>
  <c r="I10" i="2" s="1" a="1"/>
  <c r="I13" i="2" l="1"/>
  <c r="I10" i="2"/>
  <c r="C16" i="2" s="1"/>
  <c r="I11" i="2"/>
  <c r="I12" i="2"/>
  <c r="C17" i="2" l="1"/>
  <c r="B16" i="2"/>
  <c r="D16" i="2"/>
  <c r="B17" i="2"/>
  <c r="C18" i="2"/>
  <c r="D17" i="2"/>
  <c r="B18" i="2"/>
  <c r="D18" i="2"/>
  <c r="L5" i="2" l="1"/>
  <c r="L6" i="2"/>
  <c r="L4" i="2"/>
  <c r="L14" i="2"/>
  <c r="L7" i="2"/>
  <c r="L9" i="2"/>
  <c r="L13" i="2"/>
  <c r="L10" i="2"/>
  <c r="L8" i="2"/>
  <c r="L11" i="2"/>
  <c r="L12" i="2"/>
  <c r="L15" i="2"/>
  <c r="L16" i="2"/>
  <c r="L17" i="2"/>
</calcChain>
</file>

<file path=xl/sharedStrings.xml><?xml version="1.0" encoding="utf-8"?>
<sst xmlns="http://schemas.openxmlformats.org/spreadsheetml/2006/main" count="36" uniqueCount="21">
  <si>
    <t>Spline</t>
  </si>
  <si>
    <t>x</t>
  </si>
  <si>
    <t>y</t>
  </si>
  <si>
    <t>d</t>
  </si>
  <si>
    <t>c</t>
  </si>
  <si>
    <t>b</t>
  </si>
  <si>
    <t>a</t>
  </si>
  <si>
    <t>B</t>
  </si>
  <si>
    <t>V</t>
  </si>
  <si>
    <t>U</t>
  </si>
  <si>
    <t>spline</t>
  </si>
  <si>
    <t>log</t>
  </si>
  <si>
    <t>k/h</t>
  </si>
  <si>
    <t>k</t>
  </si>
  <si>
    <t>sum h</t>
  </si>
  <si>
    <t>h</t>
  </si>
  <si>
    <t>Spline Fitting</t>
  </si>
  <si>
    <t>Real Statistics Using Excel</t>
  </si>
  <si>
    <t>Updated</t>
  </si>
  <si>
    <t>Copyright © 2013 - 2023 Charles Zaiontz</t>
  </si>
  <si>
    <t>Spline Fitting and Interpolation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</si>
</sst>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Spline 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'Spline 1'!$L$3</c:f>
              <c:strCache>
                <c:ptCount val="1"/>
                <c:pt idx="0">
                  <c:v>spline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'Spline 1'!$K$4:$K$17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xVal>
          <c:yVal>
            <c:numRef>
              <c:f>'Spline 1'!$L$4:$L$17</c:f>
              <c:numCache>
                <c:formatCode>General</c:formatCode>
                <c:ptCount val="14"/>
                <c:pt idx="0">
                  <c:v>1.0986122886681098</c:v>
                </c:pt>
                <c:pt idx="1">
                  <c:v>1.3451901734141614</c:v>
                </c:pt>
                <c:pt idx="2">
                  <c:v>1.5801214397406604</c:v>
                </c:pt>
                <c:pt idx="3">
                  <c:v>1.791759469228055</c:v>
                </c:pt>
                <c:pt idx="4">
                  <c:v>1.9711731597869526</c:v>
                </c:pt>
                <c:pt idx="5">
                  <c:v>2.1202934746486028</c:v>
                </c:pt>
                <c:pt idx="6">
                  <c:v>2.2437668933744157</c:v>
                </c:pt>
                <c:pt idx="7">
                  <c:v>2.3462398955258008</c:v>
                </c:pt>
                <c:pt idx="8">
                  <c:v>2.4323589606641676</c:v>
                </c:pt>
                <c:pt idx="9">
                  <c:v>2.5067705683509267</c:v>
                </c:pt>
                <c:pt idx="10">
                  <c:v>2.5741211981474867</c:v>
                </c:pt>
                <c:pt idx="11">
                  <c:v>2.6390573296152584</c:v>
                </c:pt>
                <c:pt idx="12">
                  <c:v>2.7052650306193646</c:v>
                </c:pt>
                <c:pt idx="13">
                  <c:v>2.7725887222397811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64-46EC-92EC-E131F3B740E1}"/>
            </c:ext>
          </c:extLst>
        </c:ser>
        <c:ser>
          <c:idx val="1"/>
          <c:order val="1"/>
          <c:tx>
            <c:strRef>
              <c:f>'Spline 1'!$M$3</c:f>
              <c:strCache>
                <c:ptCount val="1"/>
                <c:pt idx="0">
                  <c:v>log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'Spline 1'!$K$4:$K$17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xVal>
          <c:yVal>
            <c:numRef>
              <c:f>'Spline 1'!$M$4:$M$17</c:f>
              <c:numCache>
                <c:formatCode>General</c:formatCode>
                <c:ptCount val="14"/>
                <c:pt idx="0">
                  <c:v>1.0986122886681098</c:v>
                </c:pt>
                <c:pt idx="1">
                  <c:v>1.3862943611198906</c:v>
                </c:pt>
                <c:pt idx="2">
                  <c:v>1.6094379124341003</c:v>
                </c:pt>
                <c:pt idx="3">
                  <c:v>1.791759469228055</c:v>
                </c:pt>
                <c:pt idx="4">
                  <c:v>1.9459101490553132</c:v>
                </c:pt>
                <c:pt idx="5">
                  <c:v>2.0794415416798357</c:v>
                </c:pt>
                <c:pt idx="6">
                  <c:v>2.1972245773362196</c:v>
                </c:pt>
                <c:pt idx="7">
                  <c:v>2.3025850929940459</c:v>
                </c:pt>
                <c:pt idx="8">
                  <c:v>2.3978952727983707</c:v>
                </c:pt>
                <c:pt idx="9">
                  <c:v>2.4849066497880004</c:v>
                </c:pt>
                <c:pt idx="10">
                  <c:v>2.5649493574615367</c:v>
                </c:pt>
                <c:pt idx="11">
                  <c:v>2.6390573296152584</c:v>
                </c:pt>
                <c:pt idx="12">
                  <c:v>2.7080502011022101</c:v>
                </c:pt>
                <c:pt idx="13">
                  <c:v>2.7725887222397811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64-46EC-92EC-E131F3B74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344600"/>
        <c:axId val="575347344"/>
      </c:scatterChart>
      <c:valAx>
        <c:axId val="575344600"/>
        <c:scaling>
          <c:orientation val="minMax"/>
          <c:max val="16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347344"/>
        <c:crosses val="autoZero"/>
        <c:crossBetween val="midCat"/>
      </c:valAx>
      <c:valAx>
        <c:axId val="575347344"/>
        <c:scaling>
          <c:orientation val="minMax"/>
          <c:max val="2.8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344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Spline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'Spline 2'!$E$3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'Spline 2'!$D$4:$D$22</c:f>
              <c:numCache>
                <c:formatCode>0.0</c:formatCode>
                <c:ptCount val="19"/>
                <c:pt idx="0">
                  <c:v>1.5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5.5</c:v>
                </c:pt>
                <c:pt idx="9">
                  <c:v>6</c:v>
                </c:pt>
                <c:pt idx="10">
                  <c:v>6.5</c:v>
                </c:pt>
                <c:pt idx="11">
                  <c:v>6.8</c:v>
                </c:pt>
                <c:pt idx="12">
                  <c:v>7</c:v>
                </c:pt>
                <c:pt idx="13">
                  <c:v>7.1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9.1999999999999993</c:v>
                </c:pt>
              </c:numCache>
            </c:numRef>
          </c:xVal>
          <c:yVal>
            <c:numRef>
              <c:f>'Spline 2'!$E$4:$E$22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F6-4149-A3BA-E1230437F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685864"/>
        <c:axId val="494690568"/>
      </c:scatterChart>
      <c:valAx>
        <c:axId val="494685864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0568"/>
        <c:crosses val="autoZero"/>
        <c:crossBetween val="midCat"/>
      </c:valAx>
      <c:valAx>
        <c:axId val="49469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85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Spline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'Spline 3'!$E$3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'Spline 3'!$D$4:$D$15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'Spline 3'!$E$4:$E$15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37-452D-8952-346D4029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685864"/>
        <c:axId val="494690568"/>
      </c:scatterChart>
      <c:valAx>
        <c:axId val="494685864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0568"/>
        <c:crosses val="autoZero"/>
        <c:crossBetween val="midCat"/>
      </c:valAx>
      <c:valAx>
        <c:axId val="49469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85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2</xdr:row>
      <xdr:rowOff>33337</xdr:rowOff>
    </xdr:from>
    <xdr:to>
      <xdr:col>20</xdr:col>
      <xdr:colOff>438150</xdr:colOff>
      <xdr:row>16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3B0385-4D4B-49A6-BA17-DC36524DC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82550</xdr:colOff>
      <xdr:row>1</xdr:row>
      <xdr:rowOff>122237</xdr:rowOff>
    </xdr:from>
    <xdr:to>
      <xdr:col>12</xdr:col>
      <xdr:colOff>387350</xdr:colOff>
      <xdr:row>16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2D096F-DB95-4FE1-8A4E-53DAFDB0F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82550</xdr:colOff>
      <xdr:row>1</xdr:row>
      <xdr:rowOff>122237</xdr:rowOff>
    </xdr:from>
    <xdr:to>
      <xdr:col>12</xdr:col>
      <xdr:colOff>387350</xdr:colOff>
      <xdr:row>16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5CF0B8-D7FC-4AC7-AE79-9BE068CA3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Math%20Topics%20Examples%202%20January%202022.xlsx" TargetMode="External"/><Relationship Id="rId1" Type="http://schemas.openxmlformats.org/officeDocument/2006/relationships/externalLinkPath" Target="/Users/user/Documents/A%20Real%20Statistics%202020/Examples/Real%20Statistics%20Math%20Topics%20Examples%202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Matrix"/>
      <sheetName val="Length"/>
      <sheetName val="Diag"/>
      <sheetName val="Mat Power"/>
      <sheetName val="MSUB"/>
      <sheetName val="Inverse"/>
      <sheetName val="Det 1"/>
      <sheetName val="Det 2"/>
      <sheetName val="Cramer Rule"/>
      <sheetName val="Gauss Elim 1"/>
      <sheetName val="Gauss Elim 2"/>
      <sheetName val="LinEqSolve"/>
      <sheetName val="Newton"/>
      <sheetName val="Goal Seek"/>
      <sheetName val="NFL"/>
      <sheetName val="LUP"/>
      <sheetName val="eVAL 1"/>
      <sheetName val="eVAL 2"/>
      <sheetName val="eVAL 3"/>
      <sheetName val="QR 1"/>
      <sheetName val="QR 2"/>
      <sheetName val="Hess"/>
      <sheetName val="Hess 2"/>
      <sheetName val="Eigen 1"/>
      <sheetName val="Eigen 2"/>
      <sheetName val="QR"/>
      <sheetName val="QR A"/>
      <sheetName val="QR B"/>
      <sheetName val="QR C"/>
      <sheetName val="Spectral"/>
      <sheetName val="SVD"/>
      <sheetName val="SVD 2"/>
      <sheetName val="PseudoInv"/>
      <sheetName val="PseudoInv 1"/>
      <sheetName val="PseudoInv 2"/>
      <sheetName val="PseudoInv 3"/>
      <sheetName val="PseudoInv 4"/>
      <sheetName val="PseudoInv 5"/>
      <sheetName val="PseudoInv 6"/>
      <sheetName val="Matrix 1"/>
      <sheetName val="Matrix 2"/>
      <sheetName val="Matrix 3"/>
      <sheetName val="Par Cor"/>
      <sheetName val="SQRT"/>
      <sheetName val="Gram"/>
      <sheetName val="Cholesky"/>
      <sheetName val="Varimax"/>
      <sheetName val="Varimax 1"/>
      <sheetName val="Graph"/>
      <sheetName val="Kruskal"/>
      <sheetName val="Kruskal 1"/>
      <sheetName val="Prim"/>
      <sheetName val="MSTVEctors"/>
      <sheetName val="Diagram"/>
      <sheetName val="Complex 0"/>
      <sheetName val="Complex 1"/>
      <sheetName val="Complex 1a"/>
      <sheetName val="Complex 2"/>
      <sheetName val="Complex 2a"/>
      <sheetName val="Spline"/>
      <sheetName val="Cubic 1"/>
      <sheetName val="Cubic 2"/>
      <sheetName val="Roots"/>
      <sheetName val="Roots 1"/>
      <sheetName val="Roots 2"/>
      <sheetName val="Roots A"/>
      <sheetName val="Roots B"/>
      <sheetName val="Roots C"/>
      <sheetName val="Roots D"/>
      <sheetName val="MNEWTON"/>
      <sheetName val="Markov"/>
      <sheetName val="Markov 1"/>
      <sheetName val="Prime"/>
      <sheetName val="Deriv"/>
      <sheetName val="Integ 0"/>
      <sheetName val="Integ"/>
      <sheetName val="Integ 1"/>
      <sheetName val="Surface"/>
      <sheetName val="Surface 1"/>
      <sheetName val="Surface 2"/>
      <sheetName val="Surface 3"/>
      <sheetName val="MNEWTON2"/>
      <sheetName val="MNEWTON3"/>
      <sheetName val="NEWTON2"/>
      <sheetName val="F2MIN"/>
      <sheetName val="LinEq 1"/>
      <sheetName val="LinEq 2"/>
      <sheetName val="LinEq 3"/>
      <sheetName val="EVal"/>
      <sheetName val="Eig A"/>
      <sheetName val="Eig B"/>
      <sheetName val="Eig C"/>
      <sheetName val="Eig D"/>
      <sheetName val="Eig E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E3" t="str">
            <v>y</v>
          </cell>
        </row>
        <row r="4">
          <cell r="D4">
            <v>1</v>
          </cell>
          <cell r="E4">
            <v>5.5925925925925917</v>
          </cell>
        </row>
        <row r="5">
          <cell r="D5">
            <v>2</v>
          </cell>
          <cell r="E5">
            <v>3</v>
          </cell>
        </row>
        <row r="6">
          <cell r="D6">
            <v>3</v>
          </cell>
          <cell r="E6">
            <v>0.40740740740740766</v>
          </cell>
        </row>
        <row r="7">
          <cell r="D7">
            <v>4</v>
          </cell>
          <cell r="E7">
            <v>-1.2407407407407405</v>
          </cell>
        </row>
        <row r="8">
          <cell r="D8">
            <v>5</v>
          </cell>
          <cell r="E8">
            <v>-1</v>
          </cell>
        </row>
        <row r="9">
          <cell r="D9">
            <v>6</v>
          </cell>
          <cell r="E9">
            <v>1.4583333333333335</v>
          </cell>
        </row>
        <row r="10">
          <cell r="D10">
            <v>7</v>
          </cell>
          <cell r="E10">
            <v>4</v>
          </cell>
        </row>
        <row r="11">
          <cell r="D11">
            <v>8</v>
          </cell>
          <cell r="E11">
            <v>4.4814814814814818</v>
          </cell>
        </row>
        <row r="12">
          <cell r="D12">
            <v>9</v>
          </cell>
          <cell r="E12">
            <v>3.1851851851851851</v>
          </cell>
        </row>
        <row r="13">
          <cell r="D13">
            <v>10</v>
          </cell>
          <cell r="E13">
            <v>1</v>
          </cell>
        </row>
        <row r="14">
          <cell r="D14">
            <v>11</v>
          </cell>
          <cell r="E14">
            <v>-1.1851851851851853</v>
          </cell>
        </row>
        <row r="15">
          <cell r="D15">
            <v>12</v>
          </cell>
          <cell r="E15">
            <v>-2.4814814814814818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BBD23-D111-4C4D-A61C-B93413CD7C8F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17</v>
      </c>
    </row>
    <row r="2" spans="1:2" x14ac:dyDescent="0.35">
      <c r="A2" t="s">
        <v>20</v>
      </c>
    </row>
    <row r="4" spans="1:2" x14ac:dyDescent="0.35">
      <c r="A4" t="s">
        <v>18</v>
      </c>
      <c r="B4" s="26">
        <v>45193</v>
      </c>
    </row>
    <row r="6" spans="1:2" x14ac:dyDescent="0.35">
      <c r="A6" s="27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DCBC-1D2B-4B03-8537-3DE6D2F35AB5}">
  <dimension ref="A1:V18"/>
  <sheetViews>
    <sheetView workbookViewId="0"/>
  </sheetViews>
  <sheetFormatPr defaultRowHeight="14.5" x14ac:dyDescent="0.35"/>
  <cols>
    <col min="1" max="1" width="3.81640625" style="3" customWidth="1"/>
    <col min="6" max="6" width="9.1796875" customWidth="1"/>
    <col min="11" max="11" width="4.453125" customWidth="1"/>
  </cols>
  <sheetData>
    <row r="1" spans="1:22" x14ac:dyDescent="0.35">
      <c r="A1" s="19" t="s">
        <v>16</v>
      </c>
    </row>
    <row r="3" spans="1:22" x14ac:dyDescent="0.35">
      <c r="B3" s="5" t="s">
        <v>1</v>
      </c>
      <c r="C3" s="5" t="s">
        <v>2</v>
      </c>
      <c r="E3" s="18"/>
      <c r="F3" s="5" t="s">
        <v>15</v>
      </c>
      <c r="G3" s="5" t="s">
        <v>14</v>
      </c>
      <c r="H3" s="5" t="s">
        <v>13</v>
      </c>
      <c r="I3" s="5" t="s">
        <v>12</v>
      </c>
      <c r="K3" s="17" t="s">
        <v>1</v>
      </c>
      <c r="L3" s="2" t="s">
        <v>10</v>
      </c>
      <c r="M3" s="2" t="s">
        <v>11</v>
      </c>
      <c r="V3" s="2" t="s">
        <v>10</v>
      </c>
    </row>
    <row r="4" spans="1:22" x14ac:dyDescent="0.35">
      <c r="A4" s="3">
        <v>0</v>
      </c>
      <c r="B4" s="3">
        <v>2</v>
      </c>
      <c r="C4">
        <f>M4</f>
        <v>1.0986122886681098</v>
      </c>
      <c r="E4">
        <v>0</v>
      </c>
      <c r="F4" s="3">
        <f>B5-B4</f>
        <v>3</v>
      </c>
      <c r="G4" s="3">
        <f>F4+F5</f>
        <v>11</v>
      </c>
      <c r="H4">
        <f>C5-C4</f>
        <v>0.69314718055994518</v>
      </c>
      <c r="I4">
        <f>H4/F4</f>
        <v>0.23104906018664839</v>
      </c>
      <c r="K4">
        <v>2</v>
      </c>
      <c r="L4">
        <f>B$16*(K4-B$4)^3+C$16*(K4-B$4)^2+D$16*(K4-B$4)+E$16</f>
        <v>1.0986122886681098</v>
      </c>
      <c r="M4">
        <f>LN(K4+1)</f>
        <v>1.0986122886681098</v>
      </c>
      <c r="V4" t="e">
        <f t="array" aca="1" ref="V4:V17" ca="1">SPLINE(K4:K17,B4:B7,C4:C7)</f>
        <v>#NAME?</v>
      </c>
    </row>
    <row r="5" spans="1:22" x14ac:dyDescent="0.35">
      <c r="A5" s="3">
        <f>A4+1</f>
        <v>1</v>
      </c>
      <c r="B5" s="3">
        <v>5</v>
      </c>
      <c r="C5">
        <f>M7</f>
        <v>1.791759469228055</v>
      </c>
      <c r="E5">
        <f>E4+1</f>
        <v>1</v>
      </c>
      <c r="F5" s="3">
        <f>B6-B5</f>
        <v>8</v>
      </c>
      <c r="G5" s="3">
        <f>F5+F6</f>
        <v>10</v>
      </c>
      <c r="H5">
        <f>C6-C5</f>
        <v>0.84729786038720345</v>
      </c>
      <c r="I5">
        <f>H5/F5</f>
        <v>0.10591223254840043</v>
      </c>
      <c r="K5">
        <f>K4+1</f>
        <v>3</v>
      </c>
      <c r="L5">
        <f>B$16*(K5-B$4)^3+C$16*(K5-B$4)^2+D$16*(K5-B$4)+E$16</f>
        <v>1.3451901734141614</v>
      </c>
      <c r="M5">
        <f>LN(K5+1)</f>
        <v>1.3862943611198906</v>
      </c>
      <c r="V5" t="e">
        <f ca="1"/>
        <v>#NAME?</v>
      </c>
    </row>
    <row r="6" spans="1:22" x14ac:dyDescent="0.35">
      <c r="A6" s="3">
        <f>A5+1</f>
        <v>2</v>
      </c>
      <c r="B6" s="3">
        <v>13</v>
      </c>
      <c r="C6">
        <f>M15</f>
        <v>2.6390573296152584</v>
      </c>
      <c r="E6">
        <f>E5+1</f>
        <v>2</v>
      </c>
      <c r="F6" s="5">
        <f>B7-B6</f>
        <v>2</v>
      </c>
      <c r="G6" s="5"/>
      <c r="H6" s="4">
        <f>C7-C6</f>
        <v>0.13353139262452274</v>
      </c>
      <c r="I6" s="4">
        <f>H6/F6</f>
        <v>6.6765696312261369E-2</v>
      </c>
      <c r="K6">
        <f>K5+1</f>
        <v>4</v>
      </c>
      <c r="L6">
        <f>B$16*(K6-B$4)^3+C$16*(K6-B$4)^2+D$16*(K6-B$4)+E$16</f>
        <v>1.5801214397406604</v>
      </c>
      <c r="M6">
        <f>LN(K6+1)</f>
        <v>1.6094379124341003</v>
      </c>
      <c r="V6" t="e">
        <f ca="1"/>
        <v>#NAME?</v>
      </c>
    </row>
    <row r="7" spans="1:22" x14ac:dyDescent="0.35">
      <c r="A7" s="3">
        <f>A6+1</f>
        <v>3</v>
      </c>
      <c r="B7" s="5">
        <v>15</v>
      </c>
      <c r="C7" s="4">
        <f>M17</f>
        <v>2.7725887222397811</v>
      </c>
      <c r="K7">
        <f>K6+1</f>
        <v>5</v>
      </c>
      <c r="L7">
        <f>B$17*(K7-B$5)^3+C$17*(K7-B$5)^2+D$17*(K7-B$5)+E$17</f>
        <v>1.791759469228055</v>
      </c>
      <c r="M7">
        <f>LN(K7+1)</f>
        <v>1.791759469228055</v>
      </c>
      <c r="V7" t="e">
        <f ca="1"/>
        <v>#NAME?</v>
      </c>
    </row>
    <row r="8" spans="1:22" x14ac:dyDescent="0.35">
      <c r="K8">
        <f>K7+1</f>
        <v>6</v>
      </c>
      <c r="L8">
        <f>B$17*(K8-B$5)^3+C$17*(K8-B$5)^2+D$17*(K8-B$5)+E$17</f>
        <v>1.9711731597869526</v>
      </c>
      <c r="M8">
        <f>LN(K8+1)</f>
        <v>1.9459101490553132</v>
      </c>
      <c r="V8" t="e">
        <f ca="1"/>
        <v>#NAME?</v>
      </c>
    </row>
    <row r="9" spans="1:22" x14ac:dyDescent="0.35">
      <c r="B9" s="16" t="s">
        <v>9</v>
      </c>
      <c r="C9" s="16"/>
      <c r="D9" s="16"/>
      <c r="E9" s="16"/>
      <c r="G9" s="3" t="s">
        <v>8</v>
      </c>
      <c r="I9" s="3" t="s">
        <v>7</v>
      </c>
      <c r="K9">
        <f>K8+1</f>
        <v>7</v>
      </c>
      <c r="L9">
        <f>B$17*(K9-B$5)^3+C$17*(K9-B$5)^2+D$17*(K9-B$5)+E$17</f>
        <v>2.1202934746486028</v>
      </c>
      <c r="M9">
        <f>LN(K9+1)</f>
        <v>2.0794415416798357</v>
      </c>
      <c r="V9" t="e">
        <f ca="1"/>
        <v>#NAME?</v>
      </c>
    </row>
    <row r="10" spans="1:22" x14ac:dyDescent="0.35">
      <c r="B10" s="12">
        <v>2</v>
      </c>
      <c r="C10" s="11">
        <v>0</v>
      </c>
      <c r="D10" s="11">
        <v>0</v>
      </c>
      <c r="E10" s="10">
        <v>0</v>
      </c>
      <c r="G10" s="15">
        <v>0</v>
      </c>
      <c r="I10" s="15">
        <f t="array" ref="I10:I13">MMULT(MINVERSE(B10:E13),G10:G13)</f>
        <v>0</v>
      </c>
      <c r="K10">
        <f>K9+1</f>
        <v>8</v>
      </c>
      <c r="L10">
        <f>B$17*(K10-B$5)^3+C$17*(K10-B$5)^2+D$17*(K10-B$5)+E$17</f>
        <v>2.2437668933744157</v>
      </c>
      <c r="M10">
        <f>LN(K10+1)</f>
        <v>2.1972245773362196</v>
      </c>
      <c r="V10" t="e">
        <f ca="1"/>
        <v>#NAME?</v>
      </c>
    </row>
    <row r="11" spans="1:22" x14ac:dyDescent="0.35">
      <c r="B11" s="9">
        <f>F4/G4</f>
        <v>0.27272727272727271</v>
      </c>
      <c r="C11">
        <v>2</v>
      </c>
      <c r="D11">
        <f>1-B11</f>
        <v>0.72727272727272729</v>
      </c>
      <c r="E11" s="8">
        <v>0</v>
      </c>
      <c r="G11" s="14">
        <f>3*(I5-I4)/G4</f>
        <v>-3.4128225719522169E-2</v>
      </c>
      <c r="I11" s="14">
        <v>-1.7469927629328561E-2</v>
      </c>
      <c r="K11">
        <f>K10+1</f>
        <v>9</v>
      </c>
      <c r="L11">
        <f>B$17*(K11-B$5)^3+C$17*(K11-B$5)^2+D$17*(K11-B$5)+E$17</f>
        <v>2.3462398955258008</v>
      </c>
      <c r="M11">
        <f>LN(K11+1)</f>
        <v>2.3025850929940459</v>
      </c>
      <c r="V11" t="e">
        <f ca="1"/>
        <v>#NAME?</v>
      </c>
    </row>
    <row r="12" spans="1:22" x14ac:dyDescent="0.35">
      <c r="B12" s="9">
        <v>0</v>
      </c>
      <c r="C12">
        <f>F5/G5</f>
        <v>0.8</v>
      </c>
      <c r="D12">
        <v>2</v>
      </c>
      <c r="E12" s="8">
        <f>1-C12</f>
        <v>0.19999999999999996</v>
      </c>
      <c r="G12" s="14">
        <f>3*(I6-I5)/G5</f>
        <v>-1.1743960870841719E-2</v>
      </c>
      <c r="I12" s="14">
        <v>1.1159906163105658E-3</v>
      </c>
      <c r="K12">
        <f>K11+1</f>
        <v>10</v>
      </c>
      <c r="L12">
        <f>B$17*(K12-B$5)^3+C$17*(K12-B$5)^2+D$17*(K12-B$5)+E$17</f>
        <v>2.4323589606641676</v>
      </c>
      <c r="M12">
        <f>LN(K12+1)</f>
        <v>2.3978952727983707</v>
      </c>
      <c r="V12" t="e">
        <f ca="1"/>
        <v>#NAME?</v>
      </c>
    </row>
    <row r="13" spans="1:22" x14ac:dyDescent="0.35">
      <c r="B13" s="7">
        <v>0</v>
      </c>
      <c r="C13" s="4">
        <v>0</v>
      </c>
      <c r="D13" s="4">
        <v>0</v>
      </c>
      <c r="E13" s="6">
        <v>2</v>
      </c>
      <c r="G13" s="13">
        <v>0</v>
      </c>
      <c r="I13" s="13">
        <v>0</v>
      </c>
      <c r="K13">
        <f>K12+1</f>
        <v>11</v>
      </c>
      <c r="L13">
        <f>B$17*(K13-B$5)^3+C$17*(K13-B$5)^2+D$17*(K13-B$5)+E$17</f>
        <v>2.5067705683509267</v>
      </c>
      <c r="M13">
        <f>LN(K13+1)</f>
        <v>2.4849066497880004</v>
      </c>
      <c r="V13" t="e">
        <f ca="1"/>
        <v>#NAME?</v>
      </c>
    </row>
    <row r="14" spans="1:22" x14ac:dyDescent="0.35">
      <c r="K14">
        <f>K13+1</f>
        <v>12</v>
      </c>
      <c r="L14">
        <f>B$17*(K14-B$5)^3+C$17*(K14-B$5)^2+D$17*(K14-B$5)+E$17</f>
        <v>2.5741211981474867</v>
      </c>
      <c r="M14">
        <f>LN(K14+1)</f>
        <v>2.5649493574615367</v>
      </c>
      <c r="V14" t="e">
        <f ca="1"/>
        <v>#NAME?</v>
      </c>
    </row>
    <row r="15" spans="1:22" x14ac:dyDescent="0.35">
      <c r="B15" s="3" t="s">
        <v>6</v>
      </c>
      <c r="C15" s="3" t="s">
        <v>5</v>
      </c>
      <c r="D15" s="3" t="s">
        <v>4</v>
      </c>
      <c r="E15" s="3" t="s">
        <v>3</v>
      </c>
      <c r="K15">
        <f>K14+1</f>
        <v>13</v>
      </c>
      <c r="L15">
        <f>B$18*(K15-B$6)^3+C$18*(K15-B$6)^2+D$18*(K15-B$6)+E$18</f>
        <v>2.6390573296152584</v>
      </c>
      <c r="M15">
        <f>LN(K15+1)</f>
        <v>2.6390573296152584</v>
      </c>
      <c r="V15" t="e">
        <f ca="1"/>
        <v>#NAME?</v>
      </c>
    </row>
    <row r="16" spans="1:22" x14ac:dyDescent="0.35">
      <c r="A16" s="3">
        <v>0</v>
      </c>
      <c r="B16" s="12">
        <f>(I11-I10)/(3*F4)</f>
        <v>-1.9411030699253958E-3</v>
      </c>
      <c r="C16" s="11">
        <f>I10</f>
        <v>0</v>
      </c>
      <c r="D16" s="11">
        <f>I4-F4*(I11+2*I10)/3</f>
        <v>0.24851898781597695</v>
      </c>
      <c r="E16" s="10">
        <f>C4</f>
        <v>1.0986122886681098</v>
      </c>
      <c r="K16">
        <f>K15+1</f>
        <v>14</v>
      </c>
      <c r="L16">
        <f>B$18*(K16-B$6)^3+C$18*(K16-B$6)^2+D$18*(K16-B$6)+E$18</f>
        <v>2.7052650306193646</v>
      </c>
      <c r="M16">
        <f>LN(K16+1)</f>
        <v>2.7080502011022101</v>
      </c>
      <c r="V16" t="e">
        <f ca="1"/>
        <v>#NAME?</v>
      </c>
    </row>
    <row r="17" spans="1:22" x14ac:dyDescent="0.35">
      <c r="A17" s="3">
        <f>A16+1</f>
        <v>1</v>
      </c>
      <c r="B17" s="9">
        <f>(I12-I11)/(3*F5)</f>
        <v>7.7441326023496362E-4</v>
      </c>
      <c r="C17">
        <f>I11</f>
        <v>-1.7469927629328561E-2</v>
      </c>
      <c r="D17">
        <f>I5-F5*(I12+2*I11)/3</f>
        <v>0.19610920492799128</v>
      </c>
      <c r="E17" s="8">
        <f>C5</f>
        <v>1.791759469228055</v>
      </c>
      <c r="K17" s="4">
        <f>K16+1</f>
        <v>15</v>
      </c>
      <c r="L17" s="4">
        <f>B$18*(K17-B$6)^3+C$18*(K17-B$6)^2+D$18*(K17-B$6)+E$18</f>
        <v>2.7725887222397811</v>
      </c>
      <c r="M17" s="4">
        <f>LN(K17+1)</f>
        <v>2.7725887222397811</v>
      </c>
      <c r="V17" s="4" t="e">
        <f ca="1"/>
        <v>#NAME?</v>
      </c>
    </row>
    <row r="18" spans="1:22" x14ac:dyDescent="0.35">
      <c r="A18" s="3">
        <f>A17+1</f>
        <v>2</v>
      </c>
      <c r="B18" s="7">
        <f>(I13-I12)/(3*F6)</f>
        <v>-1.8599843605176096E-4</v>
      </c>
      <c r="C18" s="4">
        <f>I12</f>
        <v>1.1159906163105658E-3</v>
      </c>
      <c r="D18" s="4">
        <f>I6-F6*(I13+2*I12)/3</f>
        <v>6.5277708823847286E-2</v>
      </c>
      <c r="E18" s="6">
        <f>C6</f>
        <v>2.6390573296152584</v>
      </c>
    </row>
  </sheetData>
  <mergeCells count="1">
    <mergeCell ref="B9:E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80CD0-B1F3-4C23-8034-CC6F91CF505C}">
  <sheetPr codeName="Sheet103"/>
  <dimension ref="A1:O22"/>
  <sheetViews>
    <sheetView workbookViewId="0"/>
  </sheetViews>
  <sheetFormatPr defaultRowHeight="14.5" x14ac:dyDescent="0.35"/>
  <cols>
    <col min="1" max="1" width="5.1796875" customWidth="1"/>
    <col min="2" max="2" width="4.54296875" customWidth="1"/>
    <col min="3" max="3" width="5.1796875" customWidth="1"/>
    <col min="4" max="4" width="6" customWidth="1"/>
  </cols>
  <sheetData>
    <row r="1" spans="1:15" x14ac:dyDescent="0.35">
      <c r="A1" s="1" t="s">
        <v>0</v>
      </c>
    </row>
    <row r="3" spans="1:15" x14ac:dyDescent="0.35">
      <c r="A3" s="2" t="s">
        <v>1</v>
      </c>
      <c r="B3" s="2" t="s">
        <v>2</v>
      </c>
      <c r="D3" s="2" t="s">
        <v>1</v>
      </c>
      <c r="E3" s="2" t="s">
        <v>2</v>
      </c>
      <c r="N3" s="2" t="s">
        <v>1</v>
      </c>
      <c r="O3" s="2" t="s">
        <v>2</v>
      </c>
    </row>
    <row r="4" spans="1:15" x14ac:dyDescent="0.35">
      <c r="A4" s="3">
        <v>6.8</v>
      </c>
      <c r="B4" s="3">
        <v>6.9</v>
      </c>
      <c r="D4" s="22">
        <v>1.5</v>
      </c>
      <c r="E4" t="e">
        <f t="array" aca="1" ref="E4:E22" ca="1">SPLINE(D4:D22,A4:A8,B4:B8)</f>
        <v>#NAME?</v>
      </c>
      <c r="N4" s="3" t="e">
        <f t="array" aca="1" ref="N4:O15" ca="1">SPLINE0(1,$A$4:$A$8,$B$4:$B$8)</f>
        <v>#NAME?</v>
      </c>
      <c r="O4" t="e">
        <f ca="1"/>
        <v>#NAME?</v>
      </c>
    </row>
    <row r="5" spans="1:15" x14ac:dyDescent="0.35">
      <c r="A5" s="3">
        <v>1.5</v>
      </c>
      <c r="B5" s="3">
        <v>4.8</v>
      </c>
      <c r="D5" s="22">
        <v>2</v>
      </c>
      <c r="E5" t="e">
        <f ca="1"/>
        <v>#NAME?</v>
      </c>
      <c r="N5" s="3" t="e">
        <f ca="1"/>
        <v>#NAME?</v>
      </c>
      <c r="O5" t="e">
        <f ca="1"/>
        <v>#NAME?</v>
      </c>
    </row>
    <row r="6" spans="1:15" x14ac:dyDescent="0.35">
      <c r="A6" s="3">
        <v>7.1</v>
      </c>
      <c r="B6" s="3">
        <v>6.3</v>
      </c>
      <c r="D6" s="22">
        <v>2.5</v>
      </c>
      <c r="E6" t="e">
        <f ca="1"/>
        <v>#NAME?</v>
      </c>
      <c r="N6" s="3" t="e">
        <f ca="1"/>
        <v>#NAME?</v>
      </c>
      <c r="O6" t="e">
        <f ca="1"/>
        <v>#NAME?</v>
      </c>
    </row>
    <row r="7" spans="1:15" x14ac:dyDescent="0.35">
      <c r="A7" s="20">
        <v>8.5</v>
      </c>
      <c r="B7" s="20">
        <v>8.9</v>
      </c>
      <c r="D7" s="22">
        <v>3</v>
      </c>
      <c r="E7" t="e">
        <f ca="1"/>
        <v>#NAME?</v>
      </c>
      <c r="N7" s="3" t="e">
        <f ca="1"/>
        <v>#NAME?</v>
      </c>
      <c r="O7" t="e">
        <f ca="1"/>
        <v>#NAME?</v>
      </c>
    </row>
    <row r="8" spans="1:15" x14ac:dyDescent="0.35">
      <c r="A8" s="21">
        <v>9.1999999999999993</v>
      </c>
      <c r="B8" s="21">
        <v>9.6999999999999993</v>
      </c>
      <c r="D8" s="22">
        <v>3.5</v>
      </c>
      <c r="E8" t="e">
        <f ca="1"/>
        <v>#NAME?</v>
      </c>
      <c r="N8" s="3" t="e">
        <f ca="1"/>
        <v>#NAME?</v>
      </c>
      <c r="O8" t="e">
        <f ca="1"/>
        <v>#NAME?</v>
      </c>
    </row>
    <row r="9" spans="1:15" x14ac:dyDescent="0.35">
      <c r="D9" s="22">
        <v>4</v>
      </c>
      <c r="E9" t="e">
        <f ca="1"/>
        <v>#NAME?</v>
      </c>
      <c r="N9" s="3" t="e">
        <f ca="1"/>
        <v>#NAME?</v>
      </c>
      <c r="O9" t="e">
        <f ca="1"/>
        <v>#NAME?</v>
      </c>
    </row>
    <row r="10" spans="1:15" x14ac:dyDescent="0.35">
      <c r="D10" s="22">
        <v>4.5</v>
      </c>
      <c r="E10" t="e">
        <f ca="1"/>
        <v>#NAME?</v>
      </c>
      <c r="N10" s="3" t="e">
        <f ca="1"/>
        <v>#NAME?</v>
      </c>
      <c r="O10" t="e">
        <f ca="1"/>
        <v>#NAME?</v>
      </c>
    </row>
    <row r="11" spans="1:15" x14ac:dyDescent="0.35">
      <c r="D11" s="22">
        <v>5</v>
      </c>
      <c r="E11" t="e">
        <f ca="1"/>
        <v>#NAME?</v>
      </c>
      <c r="N11" s="3" t="e">
        <f ca="1"/>
        <v>#NAME?</v>
      </c>
      <c r="O11" t="e">
        <f ca="1"/>
        <v>#NAME?</v>
      </c>
    </row>
    <row r="12" spans="1:15" x14ac:dyDescent="0.35">
      <c r="D12" s="22">
        <v>5.5</v>
      </c>
      <c r="E12" t="e">
        <f ca="1"/>
        <v>#NAME?</v>
      </c>
      <c r="N12" s="3" t="e">
        <f ca="1"/>
        <v>#NAME?</v>
      </c>
      <c r="O12" t="e">
        <f ca="1"/>
        <v>#NAME?</v>
      </c>
    </row>
    <row r="13" spans="1:15" x14ac:dyDescent="0.35">
      <c r="D13" s="22">
        <v>6</v>
      </c>
      <c r="E13" t="e">
        <f ca="1"/>
        <v>#NAME?</v>
      </c>
      <c r="N13" s="3" t="e">
        <f ca="1"/>
        <v>#NAME?</v>
      </c>
      <c r="O13" t="e">
        <f ca="1"/>
        <v>#NAME?</v>
      </c>
    </row>
    <row r="14" spans="1:15" x14ac:dyDescent="0.35">
      <c r="D14" s="22">
        <v>6.5</v>
      </c>
      <c r="E14" s="23" t="e">
        <f ca="1"/>
        <v>#NAME?</v>
      </c>
      <c r="N14" s="3" t="e">
        <f ca="1"/>
        <v>#NAME?</v>
      </c>
      <c r="O14" t="e">
        <f ca="1"/>
        <v>#NAME?</v>
      </c>
    </row>
    <row r="15" spans="1:15" x14ac:dyDescent="0.35">
      <c r="D15" s="22">
        <v>6.8</v>
      </c>
      <c r="E15" s="23" t="e">
        <f ca="1"/>
        <v>#NAME?</v>
      </c>
      <c r="N15" s="5" t="e">
        <f ca="1"/>
        <v>#NAME?</v>
      </c>
      <c r="O15" s="4" t="e">
        <f ca="1"/>
        <v>#NAME?</v>
      </c>
    </row>
    <row r="16" spans="1:15" x14ac:dyDescent="0.35">
      <c r="D16" s="22">
        <v>7</v>
      </c>
      <c r="E16" s="23" t="e">
        <f ca="1"/>
        <v>#NAME?</v>
      </c>
    </row>
    <row r="17" spans="4:5" x14ac:dyDescent="0.35">
      <c r="D17" s="22">
        <v>7.1</v>
      </c>
      <c r="E17" s="23" t="e">
        <f ca="1"/>
        <v>#NAME?</v>
      </c>
    </row>
    <row r="18" spans="4:5" x14ac:dyDescent="0.35">
      <c r="D18" s="22">
        <v>7.5</v>
      </c>
      <c r="E18" s="23" t="e">
        <f ca="1"/>
        <v>#NAME?</v>
      </c>
    </row>
    <row r="19" spans="4:5" x14ac:dyDescent="0.35">
      <c r="D19" s="22">
        <v>8</v>
      </c>
      <c r="E19" s="23" t="e">
        <f ca="1"/>
        <v>#NAME?</v>
      </c>
    </row>
    <row r="20" spans="4:5" x14ac:dyDescent="0.35">
      <c r="D20" s="22">
        <v>8.5</v>
      </c>
      <c r="E20" s="23" t="e">
        <f ca="1"/>
        <v>#NAME?</v>
      </c>
    </row>
    <row r="21" spans="4:5" x14ac:dyDescent="0.35">
      <c r="D21" s="24">
        <v>9</v>
      </c>
      <c r="E21" s="23" t="e">
        <f ca="1"/>
        <v>#NAME?</v>
      </c>
    </row>
    <row r="22" spans="4:5" x14ac:dyDescent="0.35">
      <c r="D22" s="25">
        <v>9.1999999999999993</v>
      </c>
      <c r="E22" s="4" t="e">
        <f ca="1"/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BFE9-CA02-4FE8-8C44-DDE6BE5CDE16}">
  <sheetPr codeName="Sheet104"/>
  <dimension ref="A1:O15"/>
  <sheetViews>
    <sheetView workbookViewId="0"/>
  </sheetViews>
  <sheetFormatPr defaultRowHeight="14.5" x14ac:dyDescent="0.35"/>
  <cols>
    <col min="1" max="1" width="5.1796875" customWidth="1"/>
    <col min="2" max="2" width="4.54296875" customWidth="1"/>
    <col min="3" max="3" width="5.1796875" customWidth="1"/>
    <col min="4" max="4" width="6" customWidth="1"/>
  </cols>
  <sheetData>
    <row r="1" spans="1:15" x14ac:dyDescent="0.35">
      <c r="A1" s="1" t="s">
        <v>0</v>
      </c>
    </row>
    <row r="3" spans="1:15" x14ac:dyDescent="0.35">
      <c r="A3" s="2" t="s">
        <v>1</v>
      </c>
      <c r="B3" s="2" t="s">
        <v>2</v>
      </c>
      <c r="D3" s="2" t="s">
        <v>1</v>
      </c>
      <c r="E3" s="2" t="s">
        <v>2</v>
      </c>
      <c r="N3" s="2" t="s">
        <v>1</v>
      </c>
      <c r="O3" s="2" t="s">
        <v>2</v>
      </c>
    </row>
    <row r="4" spans="1:15" x14ac:dyDescent="0.35">
      <c r="A4" s="3">
        <v>2</v>
      </c>
      <c r="B4" s="3">
        <v>3</v>
      </c>
      <c r="D4" s="3">
        <v>1</v>
      </c>
      <c r="E4" t="e">
        <f t="array" aca="1" ref="E4:E15" ca="1">SPLINE(D4:D15,A4:A7,B4:B7)</f>
        <v>#NAME?</v>
      </c>
      <c r="N4" s="3" t="e">
        <f t="array" aca="1" ref="N4:O15" ca="1">SPLINE0(1,$A$4:$A$7,$B$4:$B$7)</f>
        <v>#NAME?</v>
      </c>
      <c r="O4" t="e">
        <f ca="1"/>
        <v>#NAME?</v>
      </c>
    </row>
    <row r="5" spans="1:15" x14ac:dyDescent="0.35">
      <c r="A5" s="3">
        <v>5</v>
      </c>
      <c r="B5" s="3">
        <v>-1</v>
      </c>
      <c r="D5" s="3">
        <f>D4+1</f>
        <v>2</v>
      </c>
      <c r="E5" t="e">
        <f ca="1"/>
        <v>#NAME?</v>
      </c>
      <c r="N5" s="3" t="e">
        <f ca="1"/>
        <v>#NAME?</v>
      </c>
      <c r="O5" t="e">
        <f ca="1"/>
        <v>#NAME?</v>
      </c>
    </row>
    <row r="6" spans="1:15" x14ac:dyDescent="0.35">
      <c r="A6" s="3">
        <v>7</v>
      </c>
      <c r="B6" s="3">
        <v>4</v>
      </c>
      <c r="D6" s="3">
        <f t="shared" ref="D6:D15" si="0">D5+1</f>
        <v>3</v>
      </c>
      <c r="E6" t="e">
        <f ca="1"/>
        <v>#NAME?</v>
      </c>
      <c r="N6" s="3" t="e">
        <f ca="1"/>
        <v>#NAME?</v>
      </c>
      <c r="O6" t="e">
        <f ca="1"/>
        <v>#NAME?</v>
      </c>
    </row>
    <row r="7" spans="1:15" x14ac:dyDescent="0.35">
      <c r="A7" s="5">
        <v>10</v>
      </c>
      <c r="B7" s="5">
        <v>1</v>
      </c>
      <c r="D7" s="3">
        <f t="shared" si="0"/>
        <v>4</v>
      </c>
      <c r="E7" t="e">
        <f ca="1"/>
        <v>#NAME?</v>
      </c>
      <c r="N7" s="3" t="e">
        <f ca="1"/>
        <v>#NAME?</v>
      </c>
      <c r="O7" t="e">
        <f ca="1"/>
        <v>#NAME?</v>
      </c>
    </row>
    <row r="8" spans="1:15" x14ac:dyDescent="0.35">
      <c r="D8" s="3">
        <f t="shared" si="0"/>
        <v>5</v>
      </c>
      <c r="E8" t="e">
        <f ca="1"/>
        <v>#NAME?</v>
      </c>
      <c r="N8" s="3" t="e">
        <f ca="1"/>
        <v>#NAME?</v>
      </c>
      <c r="O8" t="e">
        <f ca="1"/>
        <v>#NAME?</v>
      </c>
    </row>
    <row r="9" spans="1:15" x14ac:dyDescent="0.35">
      <c r="D9" s="3">
        <f t="shared" si="0"/>
        <v>6</v>
      </c>
      <c r="E9" t="e">
        <f ca="1"/>
        <v>#NAME?</v>
      </c>
      <c r="N9" s="3" t="e">
        <f ca="1"/>
        <v>#NAME?</v>
      </c>
      <c r="O9" t="e">
        <f ca="1"/>
        <v>#NAME?</v>
      </c>
    </row>
    <row r="10" spans="1:15" x14ac:dyDescent="0.35">
      <c r="D10" s="3">
        <f t="shared" si="0"/>
        <v>7</v>
      </c>
      <c r="E10" t="e">
        <f ca="1"/>
        <v>#NAME?</v>
      </c>
      <c r="N10" s="3" t="e">
        <f ca="1"/>
        <v>#NAME?</v>
      </c>
      <c r="O10" t="e">
        <f ca="1"/>
        <v>#NAME?</v>
      </c>
    </row>
    <row r="11" spans="1:15" x14ac:dyDescent="0.35">
      <c r="D11" s="3">
        <f t="shared" si="0"/>
        <v>8</v>
      </c>
      <c r="E11" t="e">
        <f ca="1"/>
        <v>#NAME?</v>
      </c>
      <c r="N11" s="3" t="e">
        <f ca="1"/>
        <v>#NAME?</v>
      </c>
      <c r="O11" t="e">
        <f ca="1"/>
        <v>#NAME?</v>
      </c>
    </row>
    <row r="12" spans="1:15" x14ac:dyDescent="0.35">
      <c r="D12" s="3">
        <f t="shared" si="0"/>
        <v>9</v>
      </c>
      <c r="E12" t="e">
        <f ca="1"/>
        <v>#NAME?</v>
      </c>
      <c r="N12" s="3" t="e">
        <f ca="1"/>
        <v>#NAME?</v>
      </c>
      <c r="O12" t="e">
        <f ca="1"/>
        <v>#NAME?</v>
      </c>
    </row>
    <row r="13" spans="1:15" x14ac:dyDescent="0.35">
      <c r="D13" s="3">
        <f t="shared" si="0"/>
        <v>10</v>
      </c>
      <c r="E13" t="e">
        <f ca="1"/>
        <v>#NAME?</v>
      </c>
      <c r="N13" s="3" t="e">
        <f ca="1"/>
        <v>#NAME?</v>
      </c>
      <c r="O13" t="e">
        <f ca="1"/>
        <v>#NAME?</v>
      </c>
    </row>
    <row r="14" spans="1:15" x14ac:dyDescent="0.35">
      <c r="D14" s="3">
        <f t="shared" si="0"/>
        <v>11</v>
      </c>
      <c r="E14" t="e">
        <f ca="1"/>
        <v>#NAME?</v>
      </c>
      <c r="N14" s="3" t="e">
        <f ca="1"/>
        <v>#NAME?</v>
      </c>
      <c r="O14" t="e">
        <f ca="1"/>
        <v>#NAME?</v>
      </c>
    </row>
    <row r="15" spans="1:15" x14ac:dyDescent="0.35">
      <c r="D15" s="5">
        <f t="shared" si="0"/>
        <v>12</v>
      </c>
      <c r="E15" s="4" t="e">
        <f ca="1"/>
        <v>#NAME?</v>
      </c>
      <c r="N15" s="5" t="e">
        <f ca="1"/>
        <v>#NAME?</v>
      </c>
      <c r="O15" s="4" t="e">
        <f ca="1"/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Spline 1</vt:lpstr>
      <vt:lpstr>Spline 2</vt:lpstr>
      <vt:lpstr>Spline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2023-09-24T12:40:05Z</dcterms:created>
  <dcterms:modified xsi:type="dcterms:W3CDTF">2023-09-24T13:08:41Z</dcterms:modified>
</cp:coreProperties>
</file>