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BEBDD86-A345-406C-9929-BE57A0AF56AD}" xr6:coauthVersionLast="47" xr6:coauthVersionMax="47" xr10:uidLastSave="{00000000-0000-0000-0000-000000000000}"/>
  <bookViews>
    <workbookView xWindow="-110" yWindow="-110" windowWidth="19420" windowHeight="10300" xr2:uid="{298039A2-E232-43A0-92FC-73C8F4519904}"/>
  </bookViews>
  <sheets>
    <sheet name="Title" sheetId="2" r:id="rId1"/>
    <sheet name="Fit Exp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 a="1"/>
  <c r="I12" i="1" s="1"/>
  <c r="A8" i="1"/>
  <c r="A9" i="1" s="1"/>
  <c r="A10" i="1" s="1"/>
  <c r="A11" i="1" s="1"/>
  <c r="A12" i="1" s="1"/>
  <c r="A13" i="1" s="1"/>
  <c r="A7" i="1"/>
  <c r="A6" i="1"/>
  <c r="G5" i="1"/>
  <c r="A5" i="1"/>
  <c r="E3" i="1"/>
  <c r="E4" i="1" s="1"/>
  <c r="P3" i="1" s="1"/>
  <c r="I7" i="1" l="1"/>
  <c r="K7" i="1" s="1"/>
  <c r="I8" i="1"/>
  <c r="I5" i="1"/>
  <c r="I6" i="1"/>
  <c r="K6" i="1" s="1"/>
  <c r="I9" i="1"/>
  <c r="K9" i="1" s="1"/>
  <c r="I13" i="1"/>
  <c r="K13" i="1" s="1"/>
  <c r="I10" i="1"/>
  <c r="K10" i="1" s="1"/>
  <c r="I11" i="1"/>
  <c r="K11" i="1" s="1"/>
  <c r="I4" i="1"/>
  <c r="K4" i="1" s="1"/>
  <c r="K8" i="1"/>
  <c r="G6" i="1"/>
  <c r="K12" i="1"/>
  <c r="K5" i="1"/>
  <c r="G7" i="1" l="1"/>
  <c r="G8" i="1" l="1"/>
  <c r="G9" i="1" l="1"/>
  <c r="G10" i="1" l="1"/>
  <c r="G11" i="1" l="1"/>
  <c r="G12" i="1" l="1"/>
  <c r="H12" i="1" l="1"/>
  <c r="G13" i="1"/>
  <c r="J12" i="1" l="1"/>
  <c r="L12" i="1"/>
  <c r="H13" i="1"/>
  <c r="H4" i="1"/>
  <c r="H5" i="1"/>
  <c r="H6" i="1"/>
  <c r="H7" i="1"/>
  <c r="H8" i="1"/>
  <c r="H9" i="1"/>
  <c r="H10" i="1"/>
  <c r="H11" i="1"/>
  <c r="L6" i="1" l="1"/>
  <c r="J6" i="1"/>
  <c r="M6" i="1" s="1"/>
  <c r="J5" i="1"/>
  <c r="L5" i="1"/>
  <c r="L7" i="1"/>
  <c r="J7" i="1"/>
  <c r="M7" i="1" s="1"/>
  <c r="L4" i="1"/>
  <c r="J4" i="1"/>
  <c r="M4" i="1" s="1"/>
  <c r="L8" i="1"/>
  <c r="J8" i="1"/>
  <c r="M8" i="1" s="1"/>
  <c r="L11" i="1"/>
  <c r="J11" i="1"/>
  <c r="M11" i="1" s="1"/>
  <c r="J13" i="1"/>
  <c r="L13" i="1"/>
  <c r="L10" i="1"/>
  <c r="J10" i="1"/>
  <c r="M10" i="1" s="1"/>
  <c r="L9" i="1"/>
  <c r="J9" i="1"/>
  <c r="M9" i="1" s="1"/>
  <c r="M12" i="1"/>
  <c r="M5" i="1" l="1"/>
  <c r="M14" i="1"/>
  <c r="M13" i="1"/>
</calcChain>
</file>

<file path=xl/sharedStrings.xml><?xml version="1.0" encoding="utf-8"?>
<sst xmlns="http://schemas.openxmlformats.org/spreadsheetml/2006/main" count="17" uniqueCount="16">
  <si>
    <t>Exponential Distribution - Method of Moments</t>
  </si>
  <si>
    <t>Sample</t>
  </si>
  <si>
    <t>Inter-arrival</t>
  </si>
  <si>
    <t>mean</t>
  </si>
  <si>
    <t>Rank</t>
  </si>
  <si>
    <t>x</t>
  </si>
  <si>
    <t>F(x)</t>
  </si>
  <si>
    <t>y</t>
  </si>
  <si>
    <t>x'</t>
  </si>
  <si>
    <t>y-pred</t>
  </si>
  <si>
    <t>residual</t>
  </si>
  <si>
    <t>lambda</t>
  </si>
  <si>
    <t>Real Statistics Using Excel</t>
  </si>
  <si>
    <t>Updated</t>
  </si>
  <si>
    <t>Copyright © 2013 - 2023 Charles Zaiontz</t>
  </si>
  <si>
    <t>Method of Moments: Exponential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</si>
</sst>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0" fontId="0" fillId="0" borderId="3" xfId="0" applyBorder="1"/>
    <xf numFmtId="3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B356-62A9-4B07-9C78-F5758810DE4D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12">
        <v>45185</v>
      </c>
    </row>
    <row r="6" spans="1:2" x14ac:dyDescent="0.35">
      <c r="A6" s="1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2438-8E3B-4DF5-8BA3-CB033EF66003}">
  <dimension ref="A1:P14"/>
  <sheetViews>
    <sheetView workbookViewId="0"/>
  </sheetViews>
  <sheetFormatPr defaultRowHeight="14.5" x14ac:dyDescent="0.35"/>
  <cols>
    <col min="2" max="2" width="13.7265625" customWidth="1"/>
  </cols>
  <sheetData>
    <row r="1" spans="1:16" x14ac:dyDescent="0.35">
      <c r="A1" s="1" t="s">
        <v>0</v>
      </c>
    </row>
    <row r="3" spans="1:16" x14ac:dyDescent="0.35">
      <c r="A3" s="2" t="s">
        <v>1</v>
      </c>
      <c r="B3" s="3" t="s">
        <v>2</v>
      </c>
      <c r="D3" t="s">
        <v>3</v>
      </c>
      <c r="E3" s="4">
        <f>AVERAGE(B4:B13)</f>
        <v>47.3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O3" s="5" t="s">
        <v>11</v>
      </c>
      <c r="P3" s="6">
        <f>E4</f>
        <v>2.1141649048625793E-2</v>
      </c>
    </row>
    <row r="4" spans="1:16" x14ac:dyDescent="0.35">
      <c r="A4" s="5">
        <v>1</v>
      </c>
      <c r="B4" s="7">
        <v>73</v>
      </c>
      <c r="D4" t="s">
        <v>11</v>
      </c>
      <c r="E4" s="8">
        <f>1/E3</f>
        <v>2.1141649048625793E-2</v>
      </c>
      <c r="G4" s="5">
        <v>1</v>
      </c>
      <c r="H4" s="5">
        <f>(G4-0.5)/G$13</f>
        <v>0.05</v>
      </c>
      <c r="I4" s="7" t="e">
        <f t="array" aca="1" ref="I4:I13" ca="1">QSORT(B4:B13)</f>
        <v>#NAME?</v>
      </c>
      <c r="J4">
        <f t="shared" ref="J4:J13" si="0">LN(LN(1/(1-H4)))</f>
        <v>-2.9701952490421655</v>
      </c>
      <c r="K4" t="e">
        <f t="shared" ref="K4:K13" ca="1" si="1">LN(I4)</f>
        <v>#NAME?</v>
      </c>
      <c r="L4">
        <f>1-EXP(-H4*P$3)</f>
        <v>1.0565239375917024E-3</v>
      </c>
      <c r="M4">
        <f>J4-L4</f>
        <v>-2.9712517729797572</v>
      </c>
    </row>
    <row r="5" spans="1:16" x14ac:dyDescent="0.35">
      <c r="A5" s="5">
        <f>A4+1</f>
        <v>2</v>
      </c>
      <c r="B5" s="7">
        <v>18</v>
      </c>
      <c r="G5" s="5">
        <f>G4+1</f>
        <v>2</v>
      </c>
      <c r="H5" s="5">
        <f t="shared" ref="H5:H13" si="2">(G5-0.5)/G$13</f>
        <v>0.15</v>
      </c>
      <c r="I5" s="7" t="e">
        <f ca="1"/>
        <v>#NAME?</v>
      </c>
      <c r="J5">
        <f t="shared" si="0"/>
        <v>-1.8169607947796103</v>
      </c>
      <c r="K5" t="e">
        <f t="shared" ca="1" si="1"/>
        <v>#NAME?</v>
      </c>
      <c r="L5">
        <f t="shared" ref="L5:L13" si="3">1-EXP(-H5*P$3)</f>
        <v>3.1662242636204541E-3</v>
      </c>
      <c r="M5">
        <f t="shared" ref="M5:M13" si="4">J5-L5</f>
        <v>-1.8201270190432308</v>
      </c>
    </row>
    <row r="6" spans="1:16" x14ac:dyDescent="0.35">
      <c r="A6" s="5">
        <f t="shared" ref="A6:A13" si="5">A5+1</f>
        <v>3</v>
      </c>
      <c r="B6" s="7">
        <v>20</v>
      </c>
      <c r="G6" s="5">
        <f t="shared" ref="G6:G13" si="6">G5+1</f>
        <v>3</v>
      </c>
      <c r="H6" s="5">
        <f t="shared" si="2"/>
        <v>0.25</v>
      </c>
      <c r="I6" s="7" t="e">
        <f ca="1"/>
        <v>#NAME?</v>
      </c>
      <c r="J6">
        <f t="shared" si="0"/>
        <v>-1.2458993237072384</v>
      </c>
      <c r="K6" t="e">
        <f t="shared" ca="1" si="1"/>
        <v>#NAME?</v>
      </c>
      <c r="L6">
        <f t="shared" si="3"/>
        <v>5.2714690467957626E-3</v>
      </c>
      <c r="M6">
        <f t="shared" si="4"/>
        <v>-1.2511707927540341</v>
      </c>
    </row>
    <row r="7" spans="1:16" x14ac:dyDescent="0.35">
      <c r="A7" s="5">
        <f t="shared" si="5"/>
        <v>4</v>
      </c>
      <c r="B7" s="7">
        <v>60</v>
      </c>
      <c r="G7" s="5">
        <f t="shared" si="6"/>
        <v>4</v>
      </c>
      <c r="H7" s="5">
        <f t="shared" si="2"/>
        <v>0.35</v>
      </c>
      <c r="I7" s="7" t="e">
        <f ca="1"/>
        <v>#NAME?</v>
      </c>
      <c r="J7">
        <f t="shared" si="0"/>
        <v>-0.84215099072473298</v>
      </c>
      <c r="K7" t="e">
        <f t="shared" ca="1" si="1"/>
        <v>#NAME?</v>
      </c>
      <c r="L7">
        <f t="shared" si="3"/>
        <v>7.3722676969196765E-3</v>
      </c>
      <c r="M7">
        <f t="shared" si="4"/>
        <v>-0.84952325842165266</v>
      </c>
    </row>
    <row r="8" spans="1:16" x14ac:dyDescent="0.35">
      <c r="A8" s="5">
        <f t="shared" si="5"/>
        <v>5</v>
      </c>
      <c r="B8" s="7">
        <v>99</v>
      </c>
      <c r="G8" s="5">
        <f t="shared" si="6"/>
        <v>5</v>
      </c>
      <c r="H8" s="5">
        <f t="shared" si="2"/>
        <v>0.45</v>
      </c>
      <c r="I8" s="7" t="e">
        <f ca="1"/>
        <v>#NAME?</v>
      </c>
      <c r="J8">
        <f t="shared" si="0"/>
        <v>-0.51443713617380327</v>
      </c>
      <c r="K8" t="e">
        <f t="shared" ca="1" si="1"/>
        <v>#NAME?</v>
      </c>
      <c r="L8">
        <f t="shared" si="3"/>
        <v>9.4686296039211415E-3</v>
      </c>
      <c r="M8">
        <f t="shared" si="4"/>
        <v>-0.52390576577772441</v>
      </c>
    </row>
    <row r="9" spans="1:16" x14ac:dyDescent="0.35">
      <c r="A9" s="5">
        <f t="shared" si="5"/>
        <v>6</v>
      </c>
      <c r="B9" s="7">
        <v>81</v>
      </c>
      <c r="G9" s="5">
        <f t="shared" si="6"/>
        <v>6</v>
      </c>
      <c r="H9" s="5">
        <f t="shared" si="2"/>
        <v>0.55000000000000004</v>
      </c>
      <c r="I9" s="7" t="e">
        <f ca="1"/>
        <v>#NAME?</v>
      </c>
      <c r="J9">
        <f t="shared" si="0"/>
        <v>-0.22501067302940872</v>
      </c>
      <c r="K9" t="e">
        <f t="shared" ca="1" si="1"/>
        <v>#NAME?</v>
      </c>
      <c r="L9">
        <f t="shared" si="3"/>
        <v>1.156056413789841E-2</v>
      </c>
      <c r="M9">
        <f t="shared" si="4"/>
        <v>-0.23657123716730713</v>
      </c>
    </row>
    <row r="10" spans="1:16" x14ac:dyDescent="0.35">
      <c r="A10" s="5">
        <f t="shared" si="5"/>
        <v>7</v>
      </c>
      <c r="B10" s="7">
        <v>40</v>
      </c>
      <c r="G10" s="5">
        <f t="shared" si="6"/>
        <v>7</v>
      </c>
      <c r="H10" s="5">
        <f t="shared" si="2"/>
        <v>0.65</v>
      </c>
      <c r="I10" s="7" t="e">
        <f ca="1"/>
        <v>#NAME?</v>
      </c>
      <c r="J10">
        <f t="shared" si="0"/>
        <v>4.8620744579389051E-2</v>
      </c>
      <c r="K10" t="e">
        <f t="shared" ca="1" si="1"/>
        <v>#NAME?</v>
      </c>
      <c r="L10">
        <f t="shared" si="3"/>
        <v>1.3648080649160566E-2</v>
      </c>
      <c r="M10">
        <f t="shared" si="4"/>
        <v>3.4972663930228486E-2</v>
      </c>
    </row>
    <row r="11" spans="1:16" x14ac:dyDescent="0.35">
      <c r="A11" s="5">
        <f t="shared" si="5"/>
        <v>8</v>
      </c>
      <c r="B11" s="7">
        <v>33</v>
      </c>
      <c r="G11" s="5">
        <f t="shared" si="6"/>
        <v>8</v>
      </c>
      <c r="H11" s="5">
        <f t="shared" si="2"/>
        <v>0.75</v>
      </c>
      <c r="I11" s="7" t="e">
        <f ca="1"/>
        <v>#NAME?</v>
      </c>
      <c r="J11">
        <f t="shared" si="0"/>
        <v>0.32663425997828094</v>
      </c>
      <c r="K11" t="e">
        <f t="shared" ca="1" si="1"/>
        <v>#NAME?</v>
      </c>
      <c r="L11">
        <f t="shared" si="3"/>
        <v>1.5731188468269486E-2</v>
      </c>
      <c r="M11">
        <f t="shared" si="4"/>
        <v>0.31090307151001145</v>
      </c>
    </row>
    <row r="12" spans="1:16" x14ac:dyDescent="0.35">
      <c r="A12" s="5">
        <f t="shared" si="5"/>
        <v>9</v>
      </c>
      <c r="B12" s="7">
        <v>27</v>
      </c>
      <c r="G12" s="5">
        <f t="shared" si="6"/>
        <v>9</v>
      </c>
      <c r="H12" s="5">
        <f t="shared" si="2"/>
        <v>0.85</v>
      </c>
      <c r="I12" s="7" t="e">
        <f ca="1"/>
        <v>#NAME?</v>
      </c>
      <c r="J12">
        <f t="shared" si="0"/>
        <v>0.64033693876074793</v>
      </c>
      <c r="K12" t="e">
        <f t="shared" ca="1" si="1"/>
        <v>#NAME?</v>
      </c>
      <c r="L12">
        <f t="shared" si="3"/>
        <v>1.780989690608159E-2</v>
      </c>
      <c r="M12">
        <f t="shared" si="4"/>
        <v>0.62252704185466634</v>
      </c>
    </row>
    <row r="13" spans="1:16" x14ac:dyDescent="0.35">
      <c r="A13" s="9">
        <f t="shared" si="5"/>
        <v>10</v>
      </c>
      <c r="B13" s="10">
        <v>22</v>
      </c>
      <c r="G13" s="9">
        <f t="shared" si="6"/>
        <v>10</v>
      </c>
      <c r="H13" s="9">
        <f t="shared" si="2"/>
        <v>0.95</v>
      </c>
      <c r="I13" s="9" t="e">
        <f ca="1"/>
        <v>#NAME?</v>
      </c>
      <c r="J13" s="11">
        <f t="shared" si="0"/>
        <v>1.0971887003649483</v>
      </c>
      <c r="K13" s="11" t="e">
        <f t="shared" ca="1" si="1"/>
        <v>#NAME?</v>
      </c>
      <c r="L13" s="11">
        <f t="shared" si="3"/>
        <v>1.9884215253789472E-2</v>
      </c>
      <c r="M13" s="11">
        <f t="shared" si="4"/>
        <v>1.0773044851111588</v>
      </c>
    </row>
    <row r="14" spans="1:16" x14ac:dyDescent="0.35">
      <c r="M14">
        <f>SUMSQ(M4:M13)</f>
        <v>16.404769463374336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Fit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2023-09-16T12:56:44Z</dcterms:created>
  <dcterms:modified xsi:type="dcterms:W3CDTF">2023-09-16T12:59:13Z</dcterms:modified>
</cp:coreProperties>
</file>