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27AD3B61-2118-4AF0-B16C-9FA5DC7467C9}" xr6:coauthVersionLast="47" xr6:coauthVersionMax="47" xr10:uidLastSave="{00000000-0000-0000-0000-000000000000}"/>
  <bookViews>
    <workbookView xWindow="-110" yWindow="-110" windowWidth="19420" windowHeight="10300" xr2:uid="{2EB55DC4-90AB-42C6-B926-0E60A8BA35C1}"/>
  </bookViews>
  <sheets>
    <sheet name="Title" sheetId="3" r:id="rId1"/>
    <sheet name="Cubic 1" sheetId="1" r:id="rId2"/>
    <sheet name="Cubic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2" l="1"/>
  <c r="J20" i="2" s="1" a="1"/>
  <c r="J16" i="2"/>
  <c r="J19" i="2" s="1" a="1"/>
  <c r="K15" i="2"/>
  <c r="J15" i="2"/>
  <c r="J18" i="2" s="1" a="1"/>
  <c r="J15" i="2" a="1"/>
  <c r="K17" i="2" s="1"/>
  <c r="F15" i="2" a="1"/>
  <c r="F17" i="2" s="1"/>
  <c r="F20" i="2" s="1" a="1"/>
  <c r="B15" i="2" a="1"/>
  <c r="B15" i="2" s="1"/>
  <c r="B18" i="2" s="1" a="1"/>
  <c r="E24" i="1"/>
  <c r="D24" i="1"/>
  <c r="E23" i="1"/>
  <c r="D23" i="1"/>
  <c r="D20" i="1"/>
  <c r="D19" i="1"/>
  <c r="D18" i="1"/>
  <c r="D17" i="1"/>
  <c r="D16" i="1"/>
  <c r="D15" i="1"/>
  <c r="D14" i="1"/>
  <c r="D11" i="1"/>
  <c r="D10" i="1"/>
  <c r="D9" i="1"/>
  <c r="D8" i="1"/>
  <c r="D7" i="1"/>
  <c r="J5" i="1" a="1"/>
  <c r="K5" i="1" s="1"/>
  <c r="J4" i="1" a="1"/>
  <c r="K4" i="1" s="1"/>
  <c r="J10" i="2"/>
  <c r="J11" i="2" s="1"/>
  <c r="J9" i="2"/>
  <c r="J8" i="2"/>
  <c r="F8" i="2"/>
  <c r="F10" i="2" s="1"/>
  <c r="F11" i="2" s="1"/>
  <c r="B8" i="2"/>
  <c r="B10" i="2" s="1"/>
  <c r="B11" i="2" s="1"/>
  <c r="J7" i="2"/>
  <c r="F7" i="2"/>
  <c r="F9" i="2" s="1"/>
  <c r="B7" i="2"/>
  <c r="B9" i="2" s="1"/>
  <c r="B28" i="1"/>
  <c r="B27" i="1"/>
  <c r="B26" i="1"/>
  <c r="B29" i="1" s="1"/>
  <c r="B10" i="1"/>
  <c r="B8" i="1"/>
  <c r="B7" i="1"/>
  <c r="B9" i="1" s="1"/>
  <c r="G15" i="2" l="1"/>
  <c r="G17" i="2"/>
  <c r="F15" i="2"/>
  <c r="F18" i="2" s="1" a="1"/>
  <c r="F18" i="2" s="1"/>
  <c r="K18" i="2"/>
  <c r="J18" i="2"/>
  <c r="K19" i="2"/>
  <c r="J19" i="2"/>
  <c r="G20" i="2"/>
  <c r="F20" i="2"/>
  <c r="C18" i="2"/>
  <c r="B18" i="2"/>
  <c r="K20" i="2"/>
  <c r="J20" i="2"/>
  <c r="C15" i="2"/>
  <c r="F16" i="2"/>
  <c r="F19" i="2" s="1" a="1"/>
  <c r="K16" i="2"/>
  <c r="B16" i="2"/>
  <c r="B19" i="2" s="1" a="1"/>
  <c r="G16" i="2"/>
  <c r="J4" i="1"/>
  <c r="C16" i="2"/>
  <c r="B17" i="2"/>
  <c r="B20" i="2" s="1" a="1"/>
  <c r="J5" i="1"/>
  <c r="C17" i="2"/>
  <c r="K14" i="2"/>
  <c r="J14" i="2"/>
  <c r="C14" i="2"/>
  <c r="B14" i="2"/>
  <c r="G14" i="2"/>
  <c r="F14" i="2"/>
  <c r="B11" i="1"/>
  <c r="B14" i="1" s="1"/>
  <c r="B15" i="1" s="1"/>
  <c r="B16" i="1" s="1"/>
  <c r="G18" i="2" l="1"/>
  <c r="B19" i="2"/>
  <c r="C19" i="2"/>
  <c r="C20" i="2"/>
  <c r="B20" i="2"/>
  <c r="G19" i="2"/>
  <c r="F19" i="2"/>
  <c r="H3" i="1"/>
  <c r="J3" i="1" s="1"/>
  <c r="B19" i="1"/>
  <c r="B18" i="1"/>
  <c r="B20" i="1" s="1"/>
  <c r="B23" i="1" l="1"/>
  <c r="H4" i="1" s="1"/>
  <c r="C24" i="1"/>
  <c r="I5" i="1" s="1"/>
  <c r="B24" i="1"/>
  <c r="H5" i="1" s="1"/>
  <c r="C23" i="1"/>
  <c r="I4" i="1" s="1"/>
</calcChain>
</file>

<file path=xl/sharedStrings.xml><?xml version="1.0" encoding="utf-8"?>
<sst xmlns="http://schemas.openxmlformats.org/spreadsheetml/2006/main" count="91" uniqueCount="36">
  <si>
    <t>Cubic polynomial</t>
  </si>
  <si>
    <t>real</t>
  </si>
  <si>
    <t>imag</t>
  </si>
  <si>
    <t>p(r)-real</t>
  </si>
  <si>
    <t>p(r)-imag</t>
  </si>
  <si>
    <t>b</t>
  </si>
  <si>
    <t>Formulas from column B</t>
  </si>
  <si>
    <t>Formulas from column C</t>
  </si>
  <si>
    <t>r1</t>
  </si>
  <si>
    <t>c</t>
  </si>
  <si>
    <t>r2</t>
  </si>
  <si>
    <t>d</t>
  </si>
  <si>
    <t>r3</t>
  </si>
  <si>
    <t>p</t>
  </si>
  <si>
    <t>q</t>
  </si>
  <si>
    <t>P</t>
  </si>
  <si>
    <t>Q</t>
  </si>
  <si>
    <r>
      <t>Q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+P</t>
    </r>
    <r>
      <rPr>
        <vertAlign val="superscript"/>
        <sz val="11"/>
        <color theme="1"/>
        <rFont val="Aptos Narrow"/>
        <family val="2"/>
        <scheme val="minor"/>
      </rPr>
      <t>3</t>
    </r>
  </si>
  <si>
    <t>u</t>
  </si>
  <si>
    <t>w</t>
  </si>
  <si>
    <t>b'</t>
  </si>
  <si>
    <t>c'</t>
  </si>
  <si>
    <t>D'</t>
  </si>
  <si>
    <t>v</t>
  </si>
  <si>
    <t>D</t>
  </si>
  <si>
    <t>sqrt</t>
  </si>
  <si>
    <r>
      <t>x</t>
    </r>
    <r>
      <rPr>
        <vertAlign val="superscript"/>
        <sz val="11"/>
        <color theme="1"/>
        <rFont val="Aptos Narrow"/>
        <family val="2"/>
        <scheme val="minor"/>
      </rPr>
      <t>3</t>
    </r>
    <r>
      <rPr>
        <i/>
        <sz val="11"/>
        <color theme="1"/>
        <rFont val="Aptos Narrow"/>
        <family val="2"/>
        <scheme val="minor"/>
      </rPr>
      <t>+</t>
    </r>
    <r>
      <rPr>
        <sz val="11"/>
        <color theme="1"/>
        <rFont val="Aptos Narrow"/>
        <family val="2"/>
        <scheme val="minor"/>
      </rPr>
      <t>2</t>
    </r>
    <r>
      <rPr>
        <i/>
        <sz val="11"/>
        <color theme="1"/>
        <rFont val="Aptos Narrow"/>
        <family val="2"/>
        <scheme val="minor"/>
      </rPr>
      <t>x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i/>
        <sz val="11"/>
        <color theme="1"/>
        <rFont val="Aptos Narrow"/>
        <family val="2"/>
        <scheme val="minor"/>
      </rPr>
      <t>-x-</t>
    </r>
    <r>
      <rPr>
        <sz val="11"/>
        <color theme="1"/>
        <rFont val="Aptos Narrow"/>
        <family val="2"/>
        <scheme val="minor"/>
      </rPr>
      <t>2</t>
    </r>
  </si>
  <si>
    <r>
      <t>x</t>
    </r>
    <r>
      <rPr>
        <vertAlign val="superscript"/>
        <sz val="11"/>
        <color theme="1"/>
        <rFont val="Aptos Narrow"/>
        <family val="2"/>
        <scheme val="minor"/>
      </rPr>
      <t>3</t>
    </r>
    <r>
      <rPr>
        <i/>
        <sz val="11"/>
        <color theme="1"/>
        <rFont val="Aptos Narrow"/>
        <family val="2"/>
        <scheme val="minor"/>
      </rPr>
      <t>+</t>
    </r>
    <r>
      <rPr>
        <sz val="11"/>
        <color theme="1"/>
        <rFont val="Aptos Narrow"/>
        <family val="2"/>
        <scheme val="minor"/>
      </rPr>
      <t>4</t>
    </r>
    <r>
      <rPr>
        <i/>
        <sz val="11"/>
        <color theme="1"/>
        <rFont val="Aptos Narrow"/>
        <family val="2"/>
        <scheme val="minor"/>
      </rPr>
      <t>x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i/>
        <sz val="11"/>
        <color theme="1"/>
        <rFont val="Aptos Narrow"/>
        <family val="2"/>
        <scheme val="minor"/>
      </rPr>
      <t>+5x+</t>
    </r>
    <r>
      <rPr>
        <sz val="11"/>
        <color theme="1"/>
        <rFont val="Aptos Narrow"/>
        <family val="2"/>
        <scheme val="minor"/>
      </rPr>
      <t>2</t>
    </r>
  </si>
  <si>
    <r>
      <t>x</t>
    </r>
    <r>
      <rPr>
        <vertAlign val="super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>-3</t>
    </r>
    <r>
      <rPr>
        <i/>
        <sz val="11"/>
        <color theme="1"/>
        <rFont val="Aptos Narrow"/>
        <family val="2"/>
        <scheme val="minor"/>
      </rPr>
      <t>x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i/>
        <sz val="11"/>
        <color theme="1"/>
        <rFont val="Aptos Narrow"/>
        <family val="2"/>
        <scheme val="minor"/>
      </rPr>
      <t>+</t>
    </r>
    <r>
      <rPr>
        <sz val="11"/>
        <color theme="1"/>
        <rFont val="Aptos Narrow"/>
        <family val="2"/>
        <scheme val="minor"/>
      </rPr>
      <t>3</t>
    </r>
    <r>
      <rPr>
        <i/>
        <sz val="11"/>
        <color theme="1"/>
        <rFont val="Aptos Narrow"/>
        <family val="2"/>
        <scheme val="minor"/>
      </rPr>
      <t>x-</t>
    </r>
    <r>
      <rPr>
        <sz val="11"/>
        <color theme="1"/>
        <rFont val="Aptos Narrow"/>
        <family val="2"/>
        <scheme val="minor"/>
      </rPr>
      <t>1</t>
    </r>
  </si>
  <si>
    <t>w1</t>
  </si>
  <si>
    <t>w2</t>
  </si>
  <si>
    <t>w3</t>
  </si>
  <si>
    <t>Real Statistics Using Excel</t>
  </si>
  <si>
    <t>Updated</t>
  </si>
  <si>
    <t>Copyright © 2013 - 2023 Charles Zaiontz</t>
  </si>
  <si>
    <t>Cubic Polynomials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</si>
</sst>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9AC5D-8B4E-4123-8BBD-3A2DF823343B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32</v>
      </c>
    </row>
    <row r="2" spans="1:2" x14ac:dyDescent="0.35">
      <c r="A2" t="s">
        <v>35</v>
      </c>
    </row>
    <row r="4" spans="1:2" x14ac:dyDescent="0.35">
      <c r="A4" t="s">
        <v>33</v>
      </c>
      <c r="B4" s="19">
        <v>45193</v>
      </c>
    </row>
    <row r="6" spans="1:2" x14ac:dyDescent="0.35">
      <c r="A6" s="20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5C77-11C9-4D5A-BDAC-3607C5E4CD3C}">
  <dimension ref="A1:K29"/>
  <sheetViews>
    <sheetView workbookViewId="0"/>
  </sheetViews>
  <sheetFormatPr defaultRowHeight="14.5" x14ac:dyDescent="0.35"/>
  <cols>
    <col min="1" max="1" width="6.453125" customWidth="1"/>
    <col min="4" max="4" width="36.1796875" bestFit="1" customWidth="1"/>
    <col min="5" max="5" width="26.1796875" customWidth="1"/>
    <col min="6" max="6" width="5.453125" customWidth="1"/>
    <col min="7" max="7" width="5.26953125" customWidth="1"/>
    <col min="10" max="11" width="9.1796875" customWidth="1"/>
    <col min="12" max="12" width="12" bestFit="1" customWidth="1"/>
  </cols>
  <sheetData>
    <row r="1" spans="1:11" x14ac:dyDescent="0.35">
      <c r="A1" s="1" t="s">
        <v>0</v>
      </c>
    </row>
    <row r="2" spans="1:11" x14ac:dyDescent="0.35">
      <c r="H2" s="2" t="s">
        <v>1</v>
      </c>
      <c r="I2" s="2" t="s">
        <v>2</v>
      </c>
      <c r="J2" s="2" t="s">
        <v>3</v>
      </c>
      <c r="K2" s="2" t="s">
        <v>4</v>
      </c>
    </row>
    <row r="3" spans="1:11" x14ac:dyDescent="0.35">
      <c r="A3" t="s">
        <v>5</v>
      </c>
      <c r="B3" s="3">
        <v>-3</v>
      </c>
      <c r="D3" s="4" t="s">
        <v>6</v>
      </c>
      <c r="E3" s="4" t="s">
        <v>7</v>
      </c>
      <c r="G3" t="s">
        <v>8</v>
      </c>
      <c r="H3">
        <f>B16</f>
        <v>1.4662205239107733</v>
      </c>
      <c r="J3">
        <f>H3^3+B3*H3^2+B4*H3+B5</f>
        <v>0</v>
      </c>
      <c r="K3">
        <v>0</v>
      </c>
    </row>
    <row r="4" spans="1:11" x14ac:dyDescent="0.35">
      <c r="A4" t="s">
        <v>9</v>
      </c>
      <c r="B4" s="5">
        <v>6</v>
      </c>
      <c r="G4" t="s">
        <v>10</v>
      </c>
      <c r="H4">
        <f>B23</f>
        <v>0.76688973804461336</v>
      </c>
      <c r="I4">
        <f>C23</f>
        <v>-1.7784884544710227</v>
      </c>
      <c r="J4" t="e">
        <f t="array" aca="1" ref="J4:K4" ca="1">IF(I4="",CSet(H4^3+$B3*H4^2+$B4*H4+$B5,0),CAdd(CPower(H4:I4,3),CAdd(B3*CPower(H4:I4,2),CAdd(B4*H4:I4,CSet(B5,0)))))</f>
        <v>#NAME?</v>
      </c>
      <c r="K4" t="e">
        <f ca="1"/>
        <v>#NAME?</v>
      </c>
    </row>
    <row r="5" spans="1:11" x14ac:dyDescent="0.35">
      <c r="A5" t="s">
        <v>11</v>
      </c>
      <c r="B5" s="6">
        <v>-5.5</v>
      </c>
      <c r="G5" t="s">
        <v>12</v>
      </c>
      <c r="H5" s="7">
        <f>B24</f>
        <v>0.76688973804461336</v>
      </c>
      <c r="I5" s="7">
        <f>C24</f>
        <v>1.7784884544710227</v>
      </c>
      <c r="J5" s="7" t="e">
        <f t="array" aca="1" ref="J5:K5" ca="1">IF(I4="",CSet(H5^3+$B3*H5^2+$B4*H5+$B5,0),CAdd(CPower(H5:I5,3),CAdd(B3*CPower(H5:I5,2),CAdd(B4*H5:I5,CSet(B5,0)))))</f>
        <v>#NAME?</v>
      </c>
      <c r="K5" s="7" t="e">
        <f ca="1"/>
        <v>#NAME?</v>
      </c>
    </row>
    <row r="7" spans="1:11" x14ac:dyDescent="0.35">
      <c r="A7" t="s">
        <v>13</v>
      </c>
      <c r="B7" s="3">
        <f>B4-B3^2/3</f>
        <v>3</v>
      </c>
      <c r="D7" t="e">
        <f ca="1">FTEXT(B7)</f>
        <v>#NAME?</v>
      </c>
    </row>
    <row r="8" spans="1:11" x14ac:dyDescent="0.35">
      <c r="A8" t="s">
        <v>14</v>
      </c>
      <c r="B8" s="5">
        <f>B5+2*B3^3/27-B3*B4/3</f>
        <v>-1.5</v>
      </c>
      <c r="D8" t="e">
        <f ca="1">FTEXT(B8)</f>
        <v>#NAME?</v>
      </c>
    </row>
    <row r="9" spans="1:11" x14ac:dyDescent="0.35">
      <c r="A9" t="s">
        <v>15</v>
      </c>
      <c r="B9" s="5">
        <f>B7/3</f>
        <v>1</v>
      </c>
      <c r="D9" t="e">
        <f ca="1">FTEXT(B9)</f>
        <v>#NAME?</v>
      </c>
    </row>
    <row r="10" spans="1:11" x14ac:dyDescent="0.35">
      <c r="A10" t="s">
        <v>16</v>
      </c>
      <c r="B10" s="8">
        <f>-B8/2</f>
        <v>0.75</v>
      </c>
      <c r="D10" t="e">
        <f ca="1">FTEXT(B10)</f>
        <v>#NAME?</v>
      </c>
    </row>
    <row r="11" spans="1:11" ht="15" customHeight="1" x14ac:dyDescent="0.35">
      <c r="A11" t="s">
        <v>17</v>
      </c>
      <c r="B11" s="9">
        <f>B10^2+B9^3</f>
        <v>1.5625</v>
      </c>
      <c r="D11" t="e">
        <f ca="1">FTEXT(B11)</f>
        <v>#NAME?</v>
      </c>
    </row>
    <row r="13" spans="1:11" x14ac:dyDescent="0.35">
      <c r="B13" s="10" t="s">
        <v>1</v>
      </c>
      <c r="C13" s="10"/>
    </row>
    <row r="14" spans="1:11" x14ac:dyDescent="0.35">
      <c r="A14" t="s">
        <v>18</v>
      </c>
      <c r="B14" s="3">
        <f>B10+SQRT(B11)</f>
        <v>2</v>
      </c>
      <c r="D14" s="11" t="e">
        <f ca="1">FTEXT(B14)</f>
        <v>#NAME?</v>
      </c>
      <c r="E14" s="11"/>
    </row>
    <row r="15" spans="1:11" x14ac:dyDescent="0.35">
      <c r="A15" t="s">
        <v>19</v>
      </c>
      <c r="B15" s="5">
        <f>B14^(1/3)</f>
        <v>1.2599210498948732</v>
      </c>
      <c r="D15" t="e">
        <f ca="1">FTEXT(B15)</f>
        <v>#NAME?</v>
      </c>
    </row>
    <row r="16" spans="1:11" x14ac:dyDescent="0.35">
      <c r="A16" t="s">
        <v>8</v>
      </c>
      <c r="B16" s="6">
        <f>B15-B7/(3*B15)-B3/3</f>
        <v>1.4662205239107733</v>
      </c>
      <c r="D16" t="e">
        <f ca="1">FTEXT(B16)</f>
        <v>#NAME?</v>
      </c>
    </row>
    <row r="17" spans="1:5" x14ac:dyDescent="0.35">
      <c r="D17" t="e">
        <f ca="1">FTEXT(B17)</f>
        <v>#NAME?</v>
      </c>
    </row>
    <row r="18" spans="1:5" x14ac:dyDescent="0.35">
      <c r="A18" t="s">
        <v>20</v>
      </c>
      <c r="B18" s="3">
        <f>B3+B16</f>
        <v>-1.5337794760892267</v>
      </c>
      <c r="D18" t="e">
        <f ca="1">FTEXT(B18)</f>
        <v>#NAME?</v>
      </c>
    </row>
    <row r="19" spans="1:5" x14ac:dyDescent="0.35">
      <c r="A19" t="s">
        <v>21</v>
      </c>
      <c r="B19" s="5">
        <f>-B5/B16</f>
        <v>3.7511410530048628</v>
      </c>
      <c r="D19" t="e">
        <f ca="1">FTEXT(B19)</f>
        <v>#NAME?</v>
      </c>
    </row>
    <row r="20" spans="1:5" x14ac:dyDescent="0.35">
      <c r="A20" t="s">
        <v>22</v>
      </c>
      <c r="B20" s="6">
        <f>B18^2-4*B19</f>
        <v>-12.652084730746909</v>
      </c>
      <c r="D20" t="e">
        <f ca="1">FTEXT(B20)</f>
        <v>#NAME?</v>
      </c>
    </row>
    <row r="22" spans="1:5" x14ac:dyDescent="0.35">
      <c r="B22" s="10" t="s">
        <v>1</v>
      </c>
      <c r="C22" s="10" t="s">
        <v>2</v>
      </c>
    </row>
    <row r="23" spans="1:5" x14ac:dyDescent="0.35">
      <c r="A23" t="s">
        <v>10</v>
      </c>
      <c r="B23" s="12">
        <f>IF(B20&gt;=0,(-B18-SQRT(B20))/2,-B18/2)</f>
        <v>0.76688973804461336</v>
      </c>
      <c r="C23" s="13">
        <f>IF(B20&gt;=0,"",-SQRT(-B20)/2)</f>
        <v>-1.7784884544710227</v>
      </c>
      <c r="D23" t="e">
        <f ca="1">FTEXT(B23)</f>
        <v>#NAME?</v>
      </c>
      <c r="E23" t="e">
        <f ca="1">FTEXT(C23)</f>
        <v>#NAME?</v>
      </c>
    </row>
    <row r="24" spans="1:5" x14ac:dyDescent="0.35">
      <c r="A24" t="s">
        <v>12</v>
      </c>
      <c r="B24" s="14">
        <f>IF(B20&gt;=0,(-B18+SQRT(B20))/2,-B18/2)</f>
        <v>0.76688973804461336</v>
      </c>
      <c r="C24" s="15">
        <f>IF(B20&gt;=0,"",SQRT(-B20)/2)</f>
        <v>1.7784884544710227</v>
      </c>
      <c r="D24" t="e">
        <f ca="1">FTEXT(B24)</f>
        <v>#NAME?</v>
      </c>
      <c r="E24" t="e">
        <f ca="1">FTEXT(C24)</f>
        <v>#NAME?</v>
      </c>
    </row>
    <row r="26" spans="1:5" x14ac:dyDescent="0.35">
      <c r="A26" t="s">
        <v>23</v>
      </c>
      <c r="B26">
        <f>2*B3^3-9*B3*B4+27*B5</f>
        <v>-40.5</v>
      </c>
    </row>
    <row r="27" spans="1:5" x14ac:dyDescent="0.35">
      <c r="A27" t="s">
        <v>19</v>
      </c>
      <c r="B27">
        <f>B3^2-3*B4</f>
        <v>-9</v>
      </c>
    </row>
    <row r="28" spans="1:5" x14ac:dyDescent="0.35">
      <c r="A28" t="s">
        <v>24</v>
      </c>
      <c r="B28">
        <f>B3^2*B4^2-4*B4^3-4*B3^3*B5-27*B5^2+18*B3*B4*B5</f>
        <v>-168.75</v>
      </c>
    </row>
    <row r="29" spans="1:5" x14ac:dyDescent="0.35">
      <c r="A29" t="s">
        <v>25</v>
      </c>
      <c r="B29">
        <f>B26^2-4*B27^3</f>
        <v>4556.25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FF28-4E6C-4AA9-982B-9077A9EA8125}">
  <dimension ref="A1:K20"/>
  <sheetViews>
    <sheetView workbookViewId="0">
      <selection sqref="A1:C1"/>
    </sheetView>
  </sheetViews>
  <sheetFormatPr defaultRowHeight="14.5" x14ac:dyDescent="0.35"/>
  <cols>
    <col min="1" max="1" width="6.453125" customWidth="1"/>
    <col min="2" max="2" width="9.26953125" bestFit="1" customWidth="1"/>
    <col min="3" max="3" width="9.1796875" customWidth="1"/>
    <col min="4" max="4" width="2.7265625" customWidth="1"/>
    <col min="5" max="5" width="6.453125" customWidth="1"/>
    <col min="6" max="6" width="9.26953125" bestFit="1" customWidth="1"/>
    <col min="7" max="7" width="9.1796875" customWidth="1"/>
    <col min="8" max="8" width="2.7265625" customWidth="1"/>
    <col min="9" max="9" width="6.453125" customWidth="1"/>
    <col min="10" max="10" width="9.26953125" bestFit="1" customWidth="1"/>
    <col min="11" max="11" width="9.1796875" customWidth="1"/>
  </cols>
  <sheetData>
    <row r="1" spans="1:11" ht="16.5" x14ac:dyDescent="0.35">
      <c r="A1" s="16" t="s">
        <v>26</v>
      </c>
      <c r="B1" s="16"/>
      <c r="C1" s="16"/>
      <c r="E1" s="16" t="s">
        <v>27</v>
      </c>
      <c r="F1" s="16"/>
      <c r="G1" s="16"/>
      <c r="I1" s="16" t="s">
        <v>28</v>
      </c>
      <c r="J1" s="16"/>
      <c r="K1" s="16"/>
    </row>
    <row r="3" spans="1:11" x14ac:dyDescent="0.35">
      <c r="A3" t="s">
        <v>5</v>
      </c>
      <c r="B3" s="3">
        <v>2</v>
      </c>
      <c r="E3" t="s">
        <v>5</v>
      </c>
      <c r="F3" s="3">
        <v>4</v>
      </c>
      <c r="I3" t="s">
        <v>5</v>
      </c>
      <c r="J3" s="3">
        <v>-3</v>
      </c>
    </row>
    <row r="4" spans="1:11" x14ac:dyDescent="0.35">
      <c r="A4" t="s">
        <v>9</v>
      </c>
      <c r="B4" s="5">
        <v>-1</v>
      </c>
      <c r="E4" t="s">
        <v>9</v>
      </c>
      <c r="F4" s="5">
        <v>5</v>
      </c>
      <c r="I4" t="s">
        <v>9</v>
      </c>
      <c r="J4" s="5">
        <v>3</v>
      </c>
    </row>
    <row r="5" spans="1:11" x14ac:dyDescent="0.35">
      <c r="A5" t="s">
        <v>11</v>
      </c>
      <c r="B5" s="6">
        <v>-2</v>
      </c>
      <c r="E5" t="s">
        <v>11</v>
      </c>
      <c r="F5" s="6">
        <v>2</v>
      </c>
      <c r="I5" t="s">
        <v>11</v>
      </c>
      <c r="J5" s="6">
        <v>-1</v>
      </c>
    </row>
    <row r="7" spans="1:11" x14ac:dyDescent="0.35">
      <c r="A7" t="s">
        <v>13</v>
      </c>
      <c r="B7" s="3">
        <f>B4-B3^2/3</f>
        <v>-2.333333333333333</v>
      </c>
      <c r="E7" t="s">
        <v>13</v>
      </c>
      <c r="F7" s="3">
        <f>F4-F3^2/3</f>
        <v>-0.33333333333333304</v>
      </c>
      <c r="I7" t="s">
        <v>13</v>
      </c>
      <c r="J7" s="3">
        <f>J4-J3^2/3</f>
        <v>0</v>
      </c>
    </row>
    <row r="8" spans="1:11" x14ac:dyDescent="0.35">
      <c r="A8" t="s">
        <v>14</v>
      </c>
      <c r="B8" s="5">
        <f>B5+2*B3^3/27-B3*B4/3</f>
        <v>-0.74074074074074081</v>
      </c>
      <c r="E8" t="s">
        <v>14</v>
      </c>
      <c r="F8" s="5">
        <f>F5+2*F3^3/27-F3*F4/3</f>
        <v>7.4074074074073515E-2</v>
      </c>
      <c r="I8" t="s">
        <v>14</v>
      </c>
      <c r="J8" s="5">
        <f>J5+2*J3^3/27-J3*J4/3</f>
        <v>0</v>
      </c>
    </row>
    <row r="9" spans="1:11" x14ac:dyDescent="0.35">
      <c r="A9" t="s">
        <v>15</v>
      </c>
      <c r="B9" s="5">
        <f>B7/3</f>
        <v>-0.77777777777777768</v>
      </c>
      <c r="E9" t="s">
        <v>15</v>
      </c>
      <c r="F9" s="5">
        <f>F7/3</f>
        <v>-0.11111111111111101</v>
      </c>
      <c r="I9" t="s">
        <v>15</v>
      </c>
      <c r="J9" s="5">
        <f>J7/3</f>
        <v>0</v>
      </c>
    </row>
    <row r="10" spans="1:11" x14ac:dyDescent="0.35">
      <c r="A10" t="s">
        <v>16</v>
      </c>
      <c r="B10" s="8">
        <f>-B8/2</f>
        <v>0.37037037037037041</v>
      </c>
      <c r="E10" t="s">
        <v>16</v>
      </c>
      <c r="F10" s="8">
        <f>-F8/2</f>
        <v>-3.7037037037036757E-2</v>
      </c>
      <c r="I10" t="s">
        <v>16</v>
      </c>
      <c r="J10" s="8">
        <f>-J8/2</f>
        <v>0</v>
      </c>
    </row>
    <row r="11" spans="1:11" ht="16.5" x14ac:dyDescent="0.35">
      <c r="A11" t="s">
        <v>17</v>
      </c>
      <c r="B11" s="9">
        <f>B10^2+B9^3</f>
        <v>-0.33333333333333304</v>
      </c>
      <c r="E11" t="s">
        <v>17</v>
      </c>
      <c r="F11" s="9">
        <f>F10^2+F9^3</f>
        <v>-1.6913553890773869E-17</v>
      </c>
      <c r="I11" t="s">
        <v>17</v>
      </c>
      <c r="J11" s="9">
        <f>J10^2+J9^3</f>
        <v>0</v>
      </c>
    </row>
    <row r="13" spans="1:11" x14ac:dyDescent="0.35">
      <c r="B13" s="10" t="s">
        <v>1</v>
      </c>
      <c r="C13" s="10" t="s">
        <v>2</v>
      </c>
      <c r="D13" s="10"/>
      <c r="F13" s="10" t="s">
        <v>1</v>
      </c>
      <c r="G13" s="10" t="s">
        <v>2</v>
      </c>
      <c r="H13" s="10"/>
      <c r="J13" s="10" t="s">
        <v>1</v>
      </c>
      <c r="K13" s="10" t="s">
        <v>2</v>
      </c>
    </row>
    <row r="14" spans="1:11" x14ac:dyDescent="0.35">
      <c r="A14" t="s">
        <v>18</v>
      </c>
      <c r="B14" s="12">
        <f>IF(B11&gt;=0,B10+SQRT(B11),B10)</f>
        <v>0.37037037037037041</v>
      </c>
      <c r="C14" s="13">
        <f>IF(B11&gt;=0,0,SQRT(-B11))</f>
        <v>0.57735026918962551</v>
      </c>
      <c r="E14" t="s">
        <v>18</v>
      </c>
      <c r="F14" s="12">
        <f>IF(F11&gt;=0,F10+SQRT(F11),F10)</f>
        <v>-3.7037037037036757E-2</v>
      </c>
      <c r="G14" s="13">
        <f>IF(F11&gt;=0,0,SQRT(-F11))</f>
        <v>4.1126091342083401E-9</v>
      </c>
      <c r="I14" t="s">
        <v>18</v>
      </c>
      <c r="J14" s="12">
        <f>IF(J11&gt;=0,J10+SQRT(J11),J10)</f>
        <v>0</v>
      </c>
      <c r="K14" s="13">
        <f>IF(J11&gt;=0,0,SQRT(-J11))</f>
        <v>0</v>
      </c>
    </row>
    <row r="15" spans="1:11" x14ac:dyDescent="0.35">
      <c r="A15" t="s">
        <v>29</v>
      </c>
      <c r="B15" s="12" t="e">
        <f t="array" aca="1" ref="B15:C17" ca="1">IF(AND(B11=0,B9=0),"",CRoots(B14:C14,3))</f>
        <v>#NAME?</v>
      </c>
      <c r="C15" s="13" t="e">
        <f ca="1"/>
        <v>#NAME?</v>
      </c>
      <c r="E15" t="s">
        <v>29</v>
      </c>
      <c r="F15" s="12" t="e">
        <f t="array" aca="1" ref="F15:G17" ca="1">IF(AND(F11=0,F9=0),"",CRoots(F14:G14,3))</f>
        <v>#NAME?</v>
      </c>
      <c r="G15" s="13" t="e">
        <f ca="1"/>
        <v>#NAME?</v>
      </c>
      <c r="I15" t="s">
        <v>29</v>
      </c>
      <c r="J15" s="12" t="str">
        <f t="array" ref="J15:K17">IF(AND(J11=0,J9=0),"",CRoots(J14:K14,3))</f>
        <v/>
      </c>
      <c r="K15" s="13" t="str">
        <v/>
      </c>
    </row>
    <row r="16" spans="1:11" x14ac:dyDescent="0.35">
      <c r="A16" t="s">
        <v>30</v>
      </c>
      <c r="B16" s="17" t="e">
        <f ca="1"/>
        <v>#NAME?</v>
      </c>
      <c r="C16" s="18" t="e">
        <f ca="1"/>
        <v>#NAME?</v>
      </c>
      <c r="E16" t="s">
        <v>30</v>
      </c>
      <c r="F16" s="17" t="e">
        <f ca="1"/>
        <v>#NAME?</v>
      </c>
      <c r="G16" s="18" t="e">
        <f ca="1"/>
        <v>#NAME?</v>
      </c>
      <c r="I16" t="s">
        <v>30</v>
      </c>
      <c r="J16" s="17" t="str">
        <v/>
      </c>
      <c r="K16" s="18" t="str">
        <v/>
      </c>
    </row>
    <row r="17" spans="1:11" x14ac:dyDescent="0.35">
      <c r="A17" t="s">
        <v>31</v>
      </c>
      <c r="B17" s="17" t="e">
        <f ca="1"/>
        <v>#NAME?</v>
      </c>
      <c r="C17" s="18" t="e">
        <f ca="1"/>
        <v>#NAME?</v>
      </c>
      <c r="E17" t="s">
        <v>31</v>
      </c>
      <c r="F17" s="17" t="e">
        <f ca="1"/>
        <v>#NAME?</v>
      </c>
      <c r="G17" s="18" t="e">
        <f ca="1"/>
        <v>#NAME?</v>
      </c>
      <c r="I17" t="s">
        <v>31</v>
      </c>
      <c r="J17" s="17" t="str">
        <v/>
      </c>
      <c r="K17" s="18" t="str">
        <v/>
      </c>
    </row>
    <row r="18" spans="1:11" x14ac:dyDescent="0.35">
      <c r="A18" t="s">
        <v>8</v>
      </c>
      <c r="B18" s="12" t="e">
        <f t="array" aca="1" ref="B18:C18" ca="1">IF(B15="",CSet(-B$3/3,0),CSub(CSub(B15:C15,CDiv(B$7,3*B15:C15)),B$3/3))</f>
        <v>#NAME?</v>
      </c>
      <c r="C18" s="13" t="e">
        <f ca="1"/>
        <v>#NAME?</v>
      </c>
      <c r="E18" t="s">
        <v>8</v>
      </c>
      <c r="F18" s="12" t="e">
        <f t="array" aca="1" ref="F18:G18" ca="1">IF(F15="",CSet(-F$3/3,0),CSub(CSub(F15:G15,CDiv(F$7,3*F15:G15)),F$3/3))</f>
        <v>#NAME?</v>
      </c>
      <c r="G18" s="13" t="e">
        <f ca="1"/>
        <v>#NAME?</v>
      </c>
      <c r="I18" t="s">
        <v>8</v>
      </c>
      <c r="J18" s="12" t="e">
        <f t="array" aca="1" ref="J18:K18" ca="1">IF(J15="",CSet(-J$3/3,0),CSub(CSub(J15:K15,CDiv(J$7,3*J15:K15)),J$3/3))</f>
        <v>#NAME?</v>
      </c>
      <c r="K18" s="13" t="e">
        <f ca="1"/>
        <v>#NAME?</v>
      </c>
    </row>
    <row r="19" spans="1:11" x14ac:dyDescent="0.35">
      <c r="A19" t="s">
        <v>10</v>
      </c>
      <c r="B19" s="17" t="e">
        <f t="array" aca="1" ref="B19:C19" ca="1">IF(B16="",CSet(-B$3/3,0),CSub(CSub(B16:C16,CDiv(B$7,3*B16:C16)),B$3/3))</f>
        <v>#NAME?</v>
      </c>
      <c r="C19" s="18" t="e">
        <f ca="1"/>
        <v>#NAME?</v>
      </c>
      <c r="E19" t="s">
        <v>10</v>
      </c>
      <c r="F19" s="17" t="e">
        <f t="array" aca="1" ref="F19:G19" ca="1">IF(F16="",CSet(-F$3/3,0),CSub(CSub(F16:G16,CDiv(F$7,3*F16:G16)),F$3/3))</f>
        <v>#NAME?</v>
      </c>
      <c r="G19" s="18" t="e">
        <f ca="1"/>
        <v>#NAME?</v>
      </c>
      <c r="I19" t="s">
        <v>10</v>
      </c>
      <c r="J19" s="17" t="e">
        <f t="array" aca="1" ref="J19:K19" ca="1">IF(J16="",CSet(-J$3/3,0),CSub(CSub(J16:K16,CDiv(J$7,3*J16:K16)),J$3/3))</f>
        <v>#NAME?</v>
      </c>
      <c r="K19" s="18" t="e">
        <f ca="1"/>
        <v>#NAME?</v>
      </c>
    </row>
    <row r="20" spans="1:11" x14ac:dyDescent="0.35">
      <c r="A20" t="s">
        <v>12</v>
      </c>
      <c r="B20" s="14" t="e">
        <f t="array" aca="1" ref="B20:C20" ca="1">IF(B17="",CSet(-B$3/3,0),CSub(CSub(B17:C17,CDiv(B$7,3*B17:C17)),B$3/3))</f>
        <v>#NAME?</v>
      </c>
      <c r="C20" s="15" t="e">
        <f ca="1"/>
        <v>#NAME?</v>
      </c>
      <c r="E20" t="s">
        <v>12</v>
      </c>
      <c r="F20" s="14" t="e">
        <f t="array" aca="1" ref="F20:G20" ca="1">IF(F17="",CSet(-F$3/3,0),CSub(CSub(F17:G17,CDiv(F$7,3*F17:G17)),F$3/3))</f>
        <v>#NAME?</v>
      </c>
      <c r="G20" s="15" t="e">
        <f ca="1"/>
        <v>#NAME?</v>
      </c>
      <c r="I20" t="s">
        <v>12</v>
      </c>
      <c r="J20" s="14" t="e">
        <f t="array" aca="1" ref="J20:K20" ca="1">IF(J17="",CSet(-J$3/3,0),CSub(CSub(J17:K17,CDiv(J$7,3*J17:K17)),J$3/3))</f>
        <v>#NAME?</v>
      </c>
      <c r="K20" s="15" t="e">
        <f ca="1"/>
        <v>#NAME?</v>
      </c>
    </row>
  </sheetData>
  <mergeCells count="3">
    <mergeCell ref="A1:C1"/>
    <mergeCell ref="E1:G1"/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Cubic 1</vt:lpstr>
      <vt:lpstr>Cubic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2023-09-24T11:49:59Z</dcterms:created>
  <dcterms:modified xsi:type="dcterms:W3CDTF">2023-09-24T11:53:02Z</dcterms:modified>
</cp:coreProperties>
</file>