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E2E8B24-8406-4F66-8F80-A1D7D2B565D3}" xr6:coauthVersionLast="47" xr6:coauthVersionMax="47" xr10:uidLastSave="{00000000-0000-0000-0000-000000000000}"/>
  <bookViews>
    <workbookView xWindow="-110" yWindow="-110" windowWidth="19420" windowHeight="10300" xr2:uid="{0DA510F1-8D1C-4536-BF2F-8F565AFEFA5E}"/>
  </bookViews>
  <sheets>
    <sheet name="Titl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" l="1"/>
  <c r="AO23" i="2"/>
  <c r="AO19" i="2"/>
  <c r="AO19" i="2" a="1"/>
  <c r="AP22" i="2" s="1"/>
  <c r="Z19" i="2" a="1"/>
  <c r="AA21" i="2" s="1"/>
  <c r="R19" i="2"/>
  <c r="AV12" i="2" a="1"/>
  <c r="AV12" i="2" s="1"/>
  <c r="AC10" i="2"/>
  <c r="U14" i="2"/>
  <c r="U12" i="2"/>
  <c r="U10" i="2"/>
  <c r="U8" i="2"/>
  <c r="U6" i="2"/>
  <c r="U4" i="2"/>
  <c r="T3" i="2" a="1"/>
  <c r="T26" i="2" s="1"/>
  <c r="H27" i="2"/>
  <c r="G27" i="2"/>
  <c r="I24" i="2"/>
  <c r="H24" i="2"/>
  <c r="G22" i="2"/>
  <c r="I21" i="2"/>
  <c r="H19" i="2"/>
  <c r="G19" i="2"/>
  <c r="I16" i="2"/>
  <c r="H16" i="2"/>
  <c r="G14" i="2"/>
  <c r="I13" i="2"/>
  <c r="H11" i="2"/>
  <c r="G11" i="2"/>
  <c r="I8" i="2"/>
  <c r="H8" i="2"/>
  <c r="G6" i="2"/>
  <c r="I5" i="2"/>
  <c r="H3" i="2"/>
  <c r="G3" i="2"/>
  <c r="G3" i="2" a="1"/>
  <c r="I26" i="2" s="1"/>
  <c r="H4" i="2" l="1"/>
  <c r="G7" i="2"/>
  <c r="I9" i="2"/>
  <c r="H12" i="2"/>
  <c r="G15" i="2"/>
  <c r="I17" i="2"/>
  <c r="H20" i="2"/>
  <c r="G23" i="2"/>
  <c r="I25" i="2"/>
  <c r="T3" i="2"/>
  <c r="T5" i="2"/>
  <c r="AI5" i="2" s="1"/>
  <c r="T7" i="2"/>
  <c r="T9" i="2"/>
  <c r="T11" i="2"/>
  <c r="AI11" i="2" s="1"/>
  <c r="T13" i="2"/>
  <c r="T15" i="2"/>
  <c r="AI15" i="2" s="1"/>
  <c r="T17" i="2"/>
  <c r="AI17" i="2" s="1"/>
  <c r="T19" i="2"/>
  <c r="AI19" i="2" s="1"/>
  <c r="T21" i="2"/>
  <c r="AI21" i="2" s="1"/>
  <c r="T23" i="2"/>
  <c r="T25" i="2"/>
  <c r="T27" i="2"/>
  <c r="AI27" i="2" s="1"/>
  <c r="Z20" i="2"/>
  <c r="AP20" i="2"/>
  <c r="U16" i="2"/>
  <c r="U18" i="2"/>
  <c r="U20" i="2"/>
  <c r="U22" i="2"/>
  <c r="U24" i="2"/>
  <c r="I3" i="2"/>
  <c r="H6" i="2"/>
  <c r="G9" i="2"/>
  <c r="I11" i="2"/>
  <c r="H14" i="2"/>
  <c r="G17" i="2"/>
  <c r="I19" i="2"/>
  <c r="H22" i="2"/>
  <c r="G25" i="2"/>
  <c r="I27" i="2"/>
  <c r="V4" i="2"/>
  <c r="V6" i="2"/>
  <c r="V8" i="2"/>
  <c r="V10" i="2"/>
  <c r="AK10" i="2" s="1"/>
  <c r="V12" i="2"/>
  <c r="V14" i="2"/>
  <c r="V16" i="2"/>
  <c r="AK16" i="2" s="1"/>
  <c r="V18" i="2"/>
  <c r="V20" i="2"/>
  <c r="V22" i="2"/>
  <c r="V24" i="2"/>
  <c r="V26" i="2"/>
  <c r="AK26" i="2" s="1"/>
  <c r="Z19" i="2"/>
  <c r="AP19" i="2"/>
  <c r="AP23" i="2"/>
  <c r="G4" i="2"/>
  <c r="I6" i="2"/>
  <c r="H9" i="2"/>
  <c r="G12" i="2"/>
  <c r="I14" i="2"/>
  <c r="H17" i="2"/>
  <c r="G20" i="2"/>
  <c r="I22" i="2"/>
  <c r="H25" i="2"/>
  <c r="AO20" i="2"/>
  <c r="I4" i="2"/>
  <c r="H7" i="2"/>
  <c r="G10" i="2"/>
  <c r="I12" i="2"/>
  <c r="H15" i="2"/>
  <c r="G18" i="2"/>
  <c r="I20" i="2"/>
  <c r="H23" i="2"/>
  <c r="G26" i="2"/>
  <c r="U3" i="2"/>
  <c r="AJ3" i="2" s="1"/>
  <c r="U5" i="2"/>
  <c r="AJ5" i="2" s="1"/>
  <c r="U7" i="2"/>
  <c r="U9" i="2"/>
  <c r="U11" i="2"/>
  <c r="U13" i="2"/>
  <c r="U15" i="2"/>
  <c r="U17" i="2"/>
  <c r="AJ17" i="2" s="1"/>
  <c r="U19" i="2"/>
  <c r="U21" i="2"/>
  <c r="AJ21" i="2" s="1"/>
  <c r="U23" i="2"/>
  <c r="U25" i="2"/>
  <c r="U27" i="2"/>
  <c r="AJ27" i="2" s="1"/>
  <c r="AA20" i="2"/>
  <c r="AO21" i="2"/>
  <c r="W4" i="2"/>
  <c r="W6" i="2"/>
  <c r="AL6" i="2" s="1"/>
  <c r="W8" i="2"/>
  <c r="AL8" i="2" s="1"/>
  <c r="W10" i="2"/>
  <c r="W12" i="2"/>
  <c r="W14" i="2"/>
  <c r="W16" i="2"/>
  <c r="W18" i="2"/>
  <c r="AL18" i="2" s="1"/>
  <c r="W20" i="2"/>
  <c r="AL20" i="2" s="1"/>
  <c r="W22" i="2"/>
  <c r="AL22" i="2" s="1"/>
  <c r="W24" i="2"/>
  <c r="AL24" i="2" s="1"/>
  <c r="W26" i="2"/>
  <c r="AA19" i="2"/>
  <c r="G5" i="2"/>
  <c r="I7" i="2"/>
  <c r="H10" i="2"/>
  <c r="G13" i="2"/>
  <c r="I15" i="2"/>
  <c r="H18" i="2"/>
  <c r="G21" i="2"/>
  <c r="I23" i="2"/>
  <c r="H26" i="2"/>
  <c r="V3" i="2"/>
  <c r="V5" i="2"/>
  <c r="AK5" i="2" s="1"/>
  <c r="V7" i="2"/>
  <c r="AK7" i="2" s="1"/>
  <c r="V9" i="2"/>
  <c r="AK9" i="2" s="1"/>
  <c r="V11" i="2"/>
  <c r="AK11" i="2" s="1"/>
  <c r="V13" i="2"/>
  <c r="V15" i="2"/>
  <c r="V17" i="2"/>
  <c r="V19" i="2"/>
  <c r="V21" i="2"/>
  <c r="V23" i="2"/>
  <c r="AK23" i="2" s="1"/>
  <c r="V25" i="2"/>
  <c r="V27" i="2"/>
  <c r="Z21" i="2"/>
  <c r="AP21" i="2"/>
  <c r="U26" i="2"/>
  <c r="H5" i="2"/>
  <c r="G8" i="2"/>
  <c r="I10" i="2"/>
  <c r="H13" i="2"/>
  <c r="G16" i="2"/>
  <c r="I18" i="2"/>
  <c r="H21" i="2"/>
  <c r="G24" i="2"/>
  <c r="W3" i="2"/>
  <c r="W5" i="2"/>
  <c r="W7" i="2"/>
  <c r="AL7" i="2" s="1"/>
  <c r="W9" i="2"/>
  <c r="W11" i="2"/>
  <c r="AL11" i="2" s="1"/>
  <c r="W13" i="2"/>
  <c r="W15" i="2"/>
  <c r="W17" i="2"/>
  <c r="AL17" i="2" s="1"/>
  <c r="W19" i="2"/>
  <c r="W21" i="2"/>
  <c r="W23" i="2"/>
  <c r="AL23" i="2" s="1"/>
  <c r="W25" i="2"/>
  <c r="AL25" i="2" s="1"/>
  <c r="W27" i="2"/>
  <c r="AL27" i="2" s="1"/>
  <c r="AO22" i="2"/>
  <c r="T4" i="2"/>
  <c r="T6" i="2"/>
  <c r="AI6" i="2" s="1"/>
  <c r="T8" i="2"/>
  <c r="T10" i="2"/>
  <c r="T12" i="2"/>
  <c r="T14" i="2"/>
  <c r="AI14" i="2" s="1"/>
  <c r="T16" i="2"/>
  <c r="AI16" i="2" s="1"/>
  <c r="T18" i="2"/>
  <c r="T20" i="2"/>
  <c r="T22" i="2"/>
  <c r="T24" i="2"/>
  <c r="AI8" i="2"/>
  <c r="AI10" i="2"/>
  <c r="AI12" i="2"/>
  <c r="AI18" i="2"/>
  <c r="AI20" i="2"/>
  <c r="AI22" i="2"/>
  <c r="AI24" i="2"/>
  <c r="AI26" i="2"/>
  <c r="AJ4" i="2"/>
  <c r="AJ6" i="2"/>
  <c r="AJ8" i="2"/>
  <c r="AJ10" i="2"/>
  <c r="AJ12" i="2"/>
  <c r="AJ14" i="2"/>
  <c r="AJ16" i="2"/>
  <c r="AJ18" i="2"/>
  <c r="AJ20" i="2"/>
  <c r="AJ22" i="2"/>
  <c r="AJ24" i="2"/>
  <c r="AJ26" i="2"/>
  <c r="AL10" i="2"/>
  <c r="AL12" i="2"/>
  <c r="AL14" i="2"/>
  <c r="AL16" i="2"/>
  <c r="AL26" i="2"/>
  <c r="AI7" i="2"/>
  <c r="AI9" i="2"/>
  <c r="AI13" i="2"/>
  <c r="AI23" i="2"/>
  <c r="AI25" i="2"/>
  <c r="AJ7" i="2"/>
  <c r="AJ11" i="2"/>
  <c r="AJ15" i="2"/>
  <c r="AJ19" i="2"/>
  <c r="AJ23" i="2"/>
  <c r="AK13" i="2"/>
  <c r="AK17" i="2"/>
  <c r="AK21" i="2"/>
  <c r="AK25" i="2"/>
  <c r="AL3" i="2"/>
  <c r="AL15" i="2"/>
  <c r="AK4" i="2"/>
  <c r="AK6" i="2"/>
  <c r="AK8" i="2"/>
  <c r="AK12" i="2"/>
  <c r="AK14" i="2"/>
  <c r="AK18" i="2"/>
  <c r="AK20" i="2"/>
  <c r="AK22" i="2"/>
  <c r="AK24" i="2"/>
  <c r="AJ9" i="2"/>
  <c r="AJ13" i="2"/>
  <c r="AJ25" i="2"/>
  <c r="AK3" i="2"/>
  <c r="AK15" i="2"/>
  <c r="AK19" i="2"/>
  <c r="AL5" i="2"/>
  <c r="AL9" i="2"/>
  <c r="AL13" i="2"/>
  <c r="AL19" i="2"/>
  <c r="AL21" i="2"/>
  <c r="AK27" i="2" l="1"/>
  <c r="Y19" i="2" a="1"/>
  <c r="AI3" i="2"/>
  <c r="AA16" i="2"/>
  <c r="AL4" i="2"/>
  <c r="Z10" i="2"/>
  <c r="AI4" i="2"/>
  <c r="Z14" i="2"/>
  <c r="AW9" i="2" s="1"/>
  <c r="AH6" i="2"/>
  <c r="AG9" i="2"/>
  <c r="AH14" i="2"/>
  <c r="AG17" i="2"/>
  <c r="AH22" i="2"/>
  <c r="AG25" i="2"/>
  <c r="AH9" i="2"/>
  <c r="AG12" i="2"/>
  <c r="AH17" i="2"/>
  <c r="AG20" i="2"/>
  <c r="AH25" i="2"/>
  <c r="AH4" i="2"/>
  <c r="AG7" i="2"/>
  <c r="AH12" i="2"/>
  <c r="AG15" i="2"/>
  <c r="AH20" i="2"/>
  <c r="AG23" i="2"/>
  <c r="AH7" i="2"/>
  <c r="AG10" i="2"/>
  <c r="AH15" i="2"/>
  <c r="AG18" i="2"/>
  <c r="AH23" i="2"/>
  <c r="AG26" i="2"/>
  <c r="AH10" i="2"/>
  <c r="AG13" i="2"/>
  <c r="AH18" i="2"/>
  <c r="AG21" i="2"/>
  <c r="AH26" i="2"/>
  <c r="AH5" i="2"/>
  <c r="AG8" i="2"/>
  <c r="AH13" i="2"/>
  <c r="AG16" i="2"/>
  <c r="AH21" i="2"/>
  <c r="AG24" i="2"/>
  <c r="AH8" i="2"/>
  <c r="AG11" i="2"/>
  <c r="AH16" i="2"/>
  <c r="AG19" i="2"/>
  <c r="AG27" i="2"/>
  <c r="AH3" i="2"/>
  <c r="AG6" i="2"/>
  <c r="AH11" i="2"/>
  <c r="AG14" i="2"/>
  <c r="AH19" i="2"/>
  <c r="AG22" i="2"/>
  <c r="AH24" i="2"/>
  <c r="AG5" i="2"/>
  <c r="Z16" i="2" l="1"/>
  <c r="Z15" i="2" s="1"/>
  <c r="AD21" i="2" s="1"/>
  <c r="AW5" i="2"/>
  <c r="AO10" i="2"/>
  <c r="AO16" i="2" s="1"/>
  <c r="AP16" i="2"/>
  <c r="Y19" i="2"/>
  <c r="Y20" i="2"/>
  <c r="Y21" i="2"/>
  <c r="AG4" i="2"/>
  <c r="L14" i="2"/>
  <c r="AH27" i="2"/>
  <c r="AB20" i="2"/>
  <c r="K19" i="2" a="1"/>
  <c r="AG3" i="2"/>
  <c r="AN19" i="2" s="1" a="1"/>
  <c r="AB21" i="2"/>
  <c r="L10" i="2"/>
  <c r="L16" i="2" s="1"/>
  <c r="L15" i="2" s="1"/>
  <c r="Q17" i="2" s="1"/>
  <c r="L19" i="2" s="1" a="1"/>
  <c r="M16" i="2"/>
  <c r="AA14" i="2"/>
  <c r="AA15" i="2" s="1"/>
  <c r="AW6" i="2" s="1"/>
  <c r="AB19" i="2"/>
  <c r="M20" i="2" l="1"/>
  <c r="L20" i="2"/>
  <c r="M19" i="2"/>
  <c r="L19" i="2"/>
  <c r="M14" i="2" s="1"/>
  <c r="N14" i="2" s="1"/>
  <c r="AO14" i="2"/>
  <c r="AO15" i="2" s="1"/>
  <c r="AN19" i="2"/>
  <c r="AN23" i="2"/>
  <c r="AN22" i="2"/>
  <c r="AN21" i="2"/>
  <c r="AN20" i="2"/>
  <c r="AC19" i="2"/>
  <c r="AC21" i="2"/>
  <c r="AD19" i="2"/>
  <c r="AE19" i="2"/>
  <c r="AC8" i="2"/>
  <c r="AC6" i="2"/>
  <c r="AC7" i="2" s="1"/>
  <c r="AB15" i="2"/>
  <c r="Z9" i="2" s="1"/>
  <c r="AD20" i="2"/>
  <c r="AE21" i="2"/>
  <c r="AE20" i="2"/>
  <c r="AB14" i="2"/>
  <c r="Z7" i="2"/>
  <c r="AC20" i="2"/>
  <c r="N19" i="2"/>
  <c r="O19" i="2" s="1"/>
  <c r="Q19" i="2"/>
  <c r="P19" i="2"/>
  <c r="K19" i="2"/>
  <c r="K20" i="2"/>
  <c r="L7" i="2" l="1"/>
  <c r="M15" i="2"/>
  <c r="O6" i="2" s="1"/>
  <c r="O7" i="2" s="1"/>
  <c r="AQ22" i="2"/>
  <c r="AR22" i="2" s="1"/>
  <c r="AS22" i="2"/>
  <c r="AT22" i="2"/>
  <c r="AS21" i="2"/>
  <c r="AT21" i="2"/>
  <c r="AQ21" i="2"/>
  <c r="AR21" i="2" s="1"/>
  <c r="AT23" i="2"/>
  <c r="AS23" i="2"/>
  <c r="AQ23" i="2"/>
  <c r="AR23" i="2" s="1"/>
  <c r="AQ20" i="2"/>
  <c r="AR20" i="2" s="1"/>
  <c r="AS20" i="2"/>
  <c r="AT20" i="2"/>
  <c r="AP14" i="2"/>
  <c r="AT19" i="2"/>
  <c r="AS19" i="2"/>
  <c r="AQ19" i="2"/>
  <c r="AR19" i="2" s="1"/>
  <c r="O8" i="2"/>
  <c r="N15" i="2"/>
  <c r="L9" i="2" s="1"/>
  <c r="AC14" i="2"/>
  <c r="AD14" i="2" s="1"/>
  <c r="AE14" i="2" s="1"/>
  <c r="Q20" i="2"/>
  <c r="N20" i="2"/>
  <c r="O20" i="2" s="1"/>
  <c r="P20" i="2"/>
  <c r="Z6" i="2"/>
  <c r="Z8" i="2"/>
  <c r="L6" i="2"/>
  <c r="L8" i="2"/>
  <c r="AQ14" i="2" l="1"/>
  <c r="AO7" i="2"/>
  <c r="AP15" i="2"/>
  <c r="O14" i="2"/>
  <c r="P14" i="2" s="1"/>
  <c r="Q14" i="2" s="1"/>
  <c r="AR14" i="2" l="1"/>
  <c r="AS14" i="2" s="1"/>
  <c r="AT14" i="2" s="1"/>
  <c r="AW7" i="2"/>
  <c r="AW8" i="2" s="1"/>
  <c r="AW10" i="2" s="1"/>
  <c r="AR8" i="2"/>
  <c r="AQ15" i="2"/>
  <c r="AO9" i="2" s="1"/>
  <c r="AR6" i="2"/>
  <c r="AR7" i="2" s="1"/>
  <c r="AO6" i="2"/>
  <c r="AO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<sst xmlns="http://schemas.openxmlformats.org/spreadsheetml/2006/main" count="104" uniqueCount="48">
  <si>
    <t>lcapital</t>
  </si>
  <si>
    <t>llabor</t>
  </si>
  <si>
    <t>lsales</t>
  </si>
  <si>
    <t>firm</t>
  </si>
  <si>
    <t>year</t>
  </si>
  <si>
    <t>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</si>
  <si>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</si>
  <si>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</si>
  <si>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</si>
  <si>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</si>
  <si>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</si>
  <si>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</si>
  <si>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AIC</t>
  </si>
  <si>
    <t>AICc</t>
  </si>
  <si>
    <t>BSC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</si>
  <si>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</si>
  <si>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</si>
  <si>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</si>
  <si>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</si>
  <si>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</si>
  <si>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</si>
  <si>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</si>
  <si>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</si>
  <si>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</si>
  <si>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</si>
  <si>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</si>
  <si>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</si>
  <si>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</si>
  <si>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</si>
  <si>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</si>
  <si>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</si>
  <si>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</si>
  <si>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Regression (FEM: demeaned data)</t>
  </si>
  <si>
    <t>Units</t>
  </si>
  <si>
    <t>correction</t>
  </si>
  <si>
    <t>Regression (Random Effects Model)</t>
  </si>
  <si>
    <t>Param</t>
  </si>
  <si>
    <t>Hausman's Test</t>
  </si>
  <si>
    <t>FEM</t>
  </si>
  <si>
    <t>REM</t>
  </si>
  <si>
    <t>Hausman Test</t>
  </si>
  <si>
    <t>n</t>
  </si>
  <si>
    <t>SSE_REM</t>
  </si>
  <si>
    <t>SSE_Aug</t>
  </si>
  <si>
    <t>H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</si>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</sst>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7EB2-CBE0-4BB2-B08A-2FCC3E1B76D0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45</v>
      </c>
    </row>
    <row r="2" spans="1:2" x14ac:dyDescent="0.35">
      <c r="A2" t="s">
        <v>40</v>
      </c>
    </row>
    <row r="4" spans="1:2" x14ac:dyDescent="0.35">
      <c r="A4" t="s">
        <v>46</v>
      </c>
      <c r="B4" s="20">
        <v>45074</v>
      </c>
    </row>
    <row r="6" spans="1:2" x14ac:dyDescent="0.35">
      <c r="A6" s="21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900A-1FA8-432A-A4E1-7B63DBDEE1E5}">
  <sheetPr codeName="Sheet2"/>
  <dimension ref="A1:AW27"/>
  <sheetViews>
    <sheetView zoomScaleNormal="100" workbookViewId="0"/>
  </sheetViews>
  <sheetFormatPr defaultRowHeight="14.5" x14ac:dyDescent="0.35"/>
  <cols>
    <col min="1" max="2" width="5.08984375" customWidth="1"/>
    <col min="3" max="5" width="8.7265625" style="7"/>
    <col min="6" max="6" width="6.6328125" customWidth="1"/>
    <col min="7" max="10" width="8.7265625" customWidth="1"/>
    <col min="11" max="11" width="16" customWidth="1"/>
    <col min="12" max="32" width="8.7265625" customWidth="1"/>
    <col min="39" max="39" width="6.6328125" customWidth="1"/>
    <col min="40" max="40" width="15.81640625" customWidth="1"/>
    <col min="47" max="47" width="6.6328125" customWidth="1"/>
  </cols>
  <sheetData>
    <row r="1" spans="1:49" x14ac:dyDescent="0.35">
      <c r="A1" t="s">
        <v>37</v>
      </c>
    </row>
    <row r="2" spans="1:49" x14ac:dyDescent="0.35">
      <c r="AG2" s="13" t="s">
        <v>38</v>
      </c>
      <c r="AH2" s="13"/>
      <c r="AI2" s="13" t="s">
        <v>39</v>
      </c>
      <c r="AJ2" s="13"/>
      <c r="AK2" s="13"/>
      <c r="AL2" s="13"/>
    </row>
    <row r="3" spans="1:49" x14ac:dyDescent="0.35">
      <c r="A3" s="2" t="s">
        <v>3</v>
      </c>
      <c r="B3" s="2" t="s">
        <v>4</v>
      </c>
      <c r="C3" s="3" t="s">
        <v>0</v>
      </c>
      <c r="D3" s="3" t="s">
        <v>1</v>
      </c>
      <c r="E3" s="3" t="s">
        <v>2</v>
      </c>
      <c r="G3" s="1" t="e">
        <f t="array" aca="1" ref="G3:I27" ca="1">PANEL_DEMEAN(C3:E27,3,TRUE)</f>
        <v>#NAME?</v>
      </c>
      <c r="H3" s="1" t="e">
        <f ca="1"/>
        <v>#NAME?</v>
      </c>
      <c r="I3" s="1" t="e">
        <f ca="1"/>
        <v>#NAME?</v>
      </c>
      <c r="K3" t="s">
        <v>32</v>
      </c>
      <c r="T3" s="1" t="e">
        <f t="array" aca="1" ref="T3:W27" ca="1">PANEL_REM(C3:E27,3,TRUE)</f>
        <v>#NAME?</v>
      </c>
      <c r="U3" s="1" t="e">
        <f ca="1"/>
        <v>#NAME?</v>
      </c>
      <c r="V3" s="1" t="e">
        <f ca="1"/>
        <v>#NAME?</v>
      </c>
      <c r="W3" s="1" t="e">
        <f ca="1"/>
        <v>#NAME?</v>
      </c>
      <c r="Y3" t="s">
        <v>35</v>
      </c>
      <c r="AG3" s="14" t="e">
        <f ca="1">G3</f>
        <v>#NAME?</v>
      </c>
      <c r="AH3" s="14" t="e">
        <f ca="1">H3</f>
        <v>#NAME?</v>
      </c>
      <c r="AI3" s="14" t="e">
        <f ca="1">T3</f>
        <v>#NAME?</v>
      </c>
      <c r="AJ3" s="14" t="e">
        <f t="shared" ref="AJ3:AL3" ca="1" si="0">U3</f>
        <v>#NAME?</v>
      </c>
      <c r="AK3" s="14" t="e">
        <f t="shared" ca="1" si="0"/>
        <v>#NAME?</v>
      </c>
      <c r="AL3" s="14" t="e">
        <f t="shared" ca="1" si="0"/>
        <v>#NAME?</v>
      </c>
      <c r="AN3" t="s">
        <v>5</v>
      </c>
      <c r="AV3" t="s">
        <v>40</v>
      </c>
    </row>
    <row r="4" spans="1:49" x14ac:dyDescent="0.35">
      <c r="A4" s="4">
        <v>1</v>
      </c>
      <c r="B4" s="5">
        <v>2008</v>
      </c>
      <c r="C4" s="6">
        <v>8.9138500000000001</v>
      </c>
      <c r="D4" s="6">
        <v>3.1783199999999998</v>
      </c>
      <c r="E4" s="6">
        <v>9.5985499999999995</v>
      </c>
      <c r="G4" s="9" t="e">
        <f ca="1"/>
        <v>#NAME?</v>
      </c>
      <c r="H4" s="9" t="e">
        <f ca="1"/>
        <v>#NAME?</v>
      </c>
      <c r="I4" s="9" t="e">
        <f ca="1"/>
        <v>#NAME?</v>
      </c>
      <c r="T4" s="9" t="e">
        <f ca="1"/>
        <v>#NAME?</v>
      </c>
      <c r="U4" s="9" t="e">
        <f ca="1"/>
        <v>#NAME?</v>
      </c>
      <c r="V4" s="9" t="e">
        <f ca="1"/>
        <v>#NAME?</v>
      </c>
      <c r="W4" s="9" t="e">
        <f ca="1"/>
        <v>#NAME?</v>
      </c>
      <c r="AG4" t="e">
        <f t="shared" ref="AG4:AG27" ca="1" si="1">G4</f>
        <v>#NAME?</v>
      </c>
      <c r="AH4" t="e">
        <f t="shared" ref="AH4:AH27" ca="1" si="2">H4</f>
        <v>#NAME?</v>
      </c>
      <c r="AI4" t="e">
        <f t="shared" ref="AI4:AI27" ca="1" si="3">T4</f>
        <v>#NAME?</v>
      </c>
      <c r="AJ4" t="e">
        <f t="shared" ref="AJ4:AJ27" ca="1" si="4">U4</f>
        <v>#NAME?</v>
      </c>
      <c r="AK4" t="e">
        <f t="shared" ref="AK4:AK27" ca="1" si="5">V4</f>
        <v>#NAME?</v>
      </c>
      <c r="AL4" t="e">
        <f t="shared" ref="AL4:AL27" ca="1" si="6">W4</f>
        <v>#NAME?</v>
      </c>
    </row>
    <row r="5" spans="1:49" ht="15" thickBot="1" x14ac:dyDescent="0.4">
      <c r="A5" s="4">
        <v>1</v>
      </c>
      <c r="B5">
        <v>2010</v>
      </c>
      <c r="C5" s="7">
        <v>8.9305000000000003</v>
      </c>
      <c r="D5" s="7">
        <v>3.4831300000000001</v>
      </c>
      <c r="E5" s="7">
        <v>9.7047600000000003</v>
      </c>
      <c r="G5" s="9" t="e">
        <f ca="1"/>
        <v>#NAME?</v>
      </c>
      <c r="H5" s="9" t="e">
        <f ca="1"/>
        <v>#NAME?</v>
      </c>
      <c r="I5" s="9" t="e">
        <f ca="1"/>
        <v>#NAME?</v>
      </c>
      <c r="K5" s="10" t="s">
        <v>6</v>
      </c>
      <c r="L5" s="10"/>
      <c r="N5" s="10"/>
      <c r="O5" s="10"/>
      <c r="T5" s="9" t="e">
        <f ca="1"/>
        <v>#NAME?</v>
      </c>
      <c r="U5" s="9" t="e">
        <f ca="1"/>
        <v>#NAME?</v>
      </c>
      <c r="V5" s="9" t="e">
        <f ca="1"/>
        <v>#NAME?</v>
      </c>
      <c r="W5" s="9" t="e">
        <f ca="1"/>
        <v>#NAME?</v>
      </c>
      <c r="Y5" s="10" t="s">
        <v>6</v>
      </c>
      <c r="Z5" s="10"/>
      <c r="AB5" s="10"/>
      <c r="AC5" s="10"/>
      <c r="AG5" t="e">
        <f t="shared" ca="1" si="1"/>
        <v>#NAME?</v>
      </c>
      <c r="AH5" t="e">
        <f t="shared" ca="1" si="2"/>
        <v>#NAME?</v>
      </c>
      <c r="AI5" t="e">
        <f t="shared" ca="1" si="3"/>
        <v>#NAME?</v>
      </c>
      <c r="AJ5" t="e">
        <f t="shared" ca="1" si="4"/>
        <v>#NAME?</v>
      </c>
      <c r="AK5" t="e">
        <f t="shared" ca="1" si="5"/>
        <v>#NAME?</v>
      </c>
      <c r="AL5" t="e">
        <f t="shared" ca="1" si="6"/>
        <v>#NAME?</v>
      </c>
      <c r="AN5" s="10" t="s">
        <v>6</v>
      </c>
      <c r="AO5" s="10"/>
      <c r="AQ5" s="10"/>
      <c r="AR5" s="10"/>
      <c r="AV5" t="s">
        <v>41</v>
      </c>
      <c r="AW5" s="17">
        <f ca="1">Z10</f>
        <v>0</v>
      </c>
    </row>
    <row r="6" spans="1:49" ht="15" thickTop="1" x14ac:dyDescent="0.35">
      <c r="A6" s="4">
        <v>1</v>
      </c>
      <c r="B6">
        <v>2012</v>
      </c>
      <c r="C6" s="7">
        <v>9.0151000000000003</v>
      </c>
      <c r="D6" s="7">
        <v>3.83507</v>
      </c>
      <c r="E6" s="7">
        <v>9.8431499999999996</v>
      </c>
      <c r="G6" s="9" t="e">
        <f ca="1"/>
        <v>#NAME?</v>
      </c>
      <c r="H6" s="9" t="e">
        <f ca="1"/>
        <v>#NAME?</v>
      </c>
      <c r="I6" s="9" t="e">
        <f ca="1"/>
        <v>#NAME?</v>
      </c>
      <c r="K6" t="s">
        <v>7</v>
      </c>
      <c r="L6" t="e">
        <f ca="1">SQRT(L7)</f>
        <v>#NAME?</v>
      </c>
      <c r="N6" t="s">
        <v>12</v>
      </c>
      <c r="O6" t="e">
        <f ca="1">L10*LN(M15/L10)+2*L14</f>
        <v>#NAME?</v>
      </c>
      <c r="T6" s="9" t="e">
        <f ca="1"/>
        <v>#NAME?</v>
      </c>
      <c r="U6" s="9" t="e">
        <f ca="1"/>
        <v>#NAME?</v>
      </c>
      <c r="V6" s="9" t="e">
        <f ca="1"/>
        <v>#NAME?</v>
      </c>
      <c r="W6" s="9" t="e">
        <f ca="1"/>
        <v>#NAME?</v>
      </c>
      <c r="Y6" t="s">
        <v>7</v>
      </c>
      <c r="Z6" t="e">
        <f ca="1">SQRT(Z7)</f>
        <v>#NAME?</v>
      </c>
      <c r="AB6" t="s">
        <v>12</v>
      </c>
      <c r="AC6" t="e">
        <f ca="1">Z10*LN(AA15/Z10)+2*Z14</f>
        <v>#NAME?</v>
      </c>
      <c r="AG6" t="e">
        <f t="shared" ca="1" si="1"/>
        <v>#NAME?</v>
      </c>
      <c r="AH6" t="e">
        <f t="shared" ca="1" si="2"/>
        <v>#NAME?</v>
      </c>
      <c r="AI6" t="e">
        <f t="shared" ca="1" si="3"/>
        <v>#NAME?</v>
      </c>
      <c r="AJ6" t="e">
        <f t="shared" ca="1" si="4"/>
        <v>#NAME?</v>
      </c>
      <c r="AK6" t="e">
        <f t="shared" ca="1" si="5"/>
        <v>#NAME?</v>
      </c>
      <c r="AL6" t="e">
        <f t="shared" ca="1" si="6"/>
        <v>#NAME?</v>
      </c>
      <c r="AN6" t="s">
        <v>7</v>
      </c>
      <c r="AO6" t="e">
        <f ca="1">SQRT(AO7)</f>
        <v>#NAME?</v>
      </c>
      <c r="AQ6" t="s">
        <v>12</v>
      </c>
      <c r="AR6" t="e">
        <f ca="1">AO10*LN(AP15/AO10)+2*AO14</f>
        <v>#NAME?</v>
      </c>
      <c r="AV6" t="s">
        <v>42</v>
      </c>
      <c r="AW6" s="18" t="e">
        <f ca="1">AA15</f>
        <v>#NAME?</v>
      </c>
    </row>
    <row r="7" spans="1:49" x14ac:dyDescent="0.35">
      <c r="A7" s="4">
        <v>2</v>
      </c>
      <c r="B7">
        <v>2008</v>
      </c>
      <c r="C7" s="7">
        <v>7.7774000000000001</v>
      </c>
      <c r="D7" s="7">
        <v>4.2269300000000003</v>
      </c>
      <c r="E7" s="7">
        <v>8.1265400000000003</v>
      </c>
      <c r="G7" s="9" t="e">
        <f ca="1"/>
        <v>#NAME?</v>
      </c>
      <c r="H7" s="9" t="e">
        <f ca="1"/>
        <v>#NAME?</v>
      </c>
      <c r="I7" s="9" t="e">
        <f ca="1"/>
        <v>#NAME?</v>
      </c>
      <c r="K7" t="s">
        <v>8</v>
      </c>
      <c r="L7" t="e">
        <f ca="1">M14/M16</f>
        <v>#NAME?</v>
      </c>
      <c r="N7" t="s">
        <v>13</v>
      </c>
      <c r="O7" t="e">
        <f ca="1">O6+2*(L14+1)*(L14+2)/(L10-L14-2)</f>
        <v>#NAME?</v>
      </c>
      <c r="T7" s="9" t="e">
        <f ca="1"/>
        <v>#NAME?</v>
      </c>
      <c r="U7" s="9" t="e">
        <f ca="1"/>
        <v>#NAME?</v>
      </c>
      <c r="V7" s="9" t="e">
        <f ca="1"/>
        <v>#NAME?</v>
      </c>
      <c r="W7" s="9" t="e">
        <f ca="1"/>
        <v>#NAME?</v>
      </c>
      <c r="Y7" t="s">
        <v>8</v>
      </c>
      <c r="Z7" t="e">
        <f ca="1">AA14/AA16</f>
        <v>#NAME?</v>
      </c>
      <c r="AB7" t="s">
        <v>13</v>
      </c>
      <c r="AC7" t="e">
        <f ca="1">AC6+2*(Z14+1)*(Z14+2)/(Z10-Z14-2)</f>
        <v>#NAME?</v>
      </c>
      <c r="AG7" t="e">
        <f t="shared" ca="1" si="1"/>
        <v>#NAME?</v>
      </c>
      <c r="AH7" t="e">
        <f t="shared" ca="1" si="2"/>
        <v>#NAME?</v>
      </c>
      <c r="AI7" t="e">
        <f t="shared" ca="1" si="3"/>
        <v>#NAME?</v>
      </c>
      <c r="AJ7" t="e">
        <f t="shared" ca="1" si="4"/>
        <v>#NAME?</v>
      </c>
      <c r="AK7" t="e">
        <f t="shared" ca="1" si="5"/>
        <v>#NAME?</v>
      </c>
      <c r="AL7" t="e">
        <f t="shared" ca="1" si="6"/>
        <v>#NAME?</v>
      </c>
      <c r="AN7" t="s">
        <v>8</v>
      </c>
      <c r="AO7" t="e">
        <f ca="1">AP14/AP16</f>
        <v>#NAME?</v>
      </c>
      <c r="AQ7" t="s">
        <v>13</v>
      </c>
      <c r="AR7" t="e">
        <f ca="1">AR6+2*(AO14+1)*(AO14+2)/(AO10-AO14-2)</f>
        <v>#NAME?</v>
      </c>
      <c r="AV7" t="s">
        <v>43</v>
      </c>
      <c r="AW7" s="18" t="e">
        <f ca="1">AP15</f>
        <v>#NAME?</v>
      </c>
    </row>
    <row r="8" spans="1:49" x14ac:dyDescent="0.35">
      <c r="A8" s="4">
        <v>2</v>
      </c>
      <c r="B8">
        <v>2010</v>
      </c>
      <c r="C8" s="7">
        <v>7.2570899999999998</v>
      </c>
      <c r="D8" s="7">
        <v>4.43757</v>
      </c>
      <c r="E8" s="7">
        <v>8.5477600000000002</v>
      </c>
      <c r="G8" s="9" t="e">
        <f ca="1"/>
        <v>#NAME?</v>
      </c>
      <c r="H8" s="9" t="e">
        <f ca="1"/>
        <v>#NAME?</v>
      </c>
      <c r="I8" s="9" t="e">
        <f ca="1"/>
        <v>#NAME?</v>
      </c>
      <c r="K8" t="s">
        <v>9</v>
      </c>
      <c r="L8" t="e">
        <f ca="1">1-(1-L7)*L10/(L10-L14)</f>
        <v>#NAME?</v>
      </c>
      <c r="N8" s="1" t="s">
        <v>14</v>
      </c>
      <c r="O8" s="1" t="e">
        <f ca="1">L10*LN(M15/L10)+L14*LN(L10)</f>
        <v>#NAME?</v>
      </c>
      <c r="T8" s="9" t="e">
        <f ca="1"/>
        <v>#NAME?</v>
      </c>
      <c r="U8" s="9" t="e">
        <f ca="1"/>
        <v>#NAME?</v>
      </c>
      <c r="V8" s="9" t="e">
        <f ca="1"/>
        <v>#NAME?</v>
      </c>
      <c r="W8" s="9" t="e">
        <f ca="1"/>
        <v>#NAME?</v>
      </c>
      <c r="Y8" t="s">
        <v>9</v>
      </c>
      <c r="Z8" t="e">
        <f ca="1">1-(1-Z7)*Z10/(Z10-Z14)</f>
        <v>#NAME?</v>
      </c>
      <c r="AB8" s="1" t="s">
        <v>14</v>
      </c>
      <c r="AC8" s="1" t="e">
        <f ca="1">Z10*LN(AA15/Z10)+Z14*LN(Z10)</f>
        <v>#NAME?</v>
      </c>
      <c r="AG8" t="e">
        <f t="shared" ca="1" si="1"/>
        <v>#NAME?</v>
      </c>
      <c r="AH8" t="e">
        <f t="shared" ca="1" si="2"/>
        <v>#NAME?</v>
      </c>
      <c r="AI8" t="e">
        <f t="shared" ca="1" si="3"/>
        <v>#NAME?</v>
      </c>
      <c r="AJ8" t="e">
        <f t="shared" ca="1" si="4"/>
        <v>#NAME?</v>
      </c>
      <c r="AK8" t="e">
        <f t="shared" ca="1" si="5"/>
        <v>#NAME?</v>
      </c>
      <c r="AL8" t="e">
        <f t="shared" ca="1" si="6"/>
        <v>#NAME?</v>
      </c>
      <c r="AN8" t="s">
        <v>9</v>
      </c>
      <c r="AO8" t="e">
        <f ca="1">1-(1-AO7)*AO10/(AO10-AO14)</f>
        <v>#NAME?</v>
      </c>
      <c r="AQ8" s="1" t="s">
        <v>14</v>
      </c>
      <c r="AR8" s="1" t="e">
        <f ca="1">AO10*LN(AP15/AO10)+AO14*LN(AO10)</f>
        <v>#NAME?</v>
      </c>
      <c r="AV8" t="s">
        <v>44</v>
      </c>
      <c r="AW8" s="18" t="e">
        <f ca="1">AW5*(AW6-AW7)/AW7</f>
        <v>#NAME?</v>
      </c>
    </row>
    <row r="9" spans="1:49" x14ac:dyDescent="0.35">
      <c r="A9" s="4">
        <v>2</v>
      </c>
      <c r="B9">
        <v>2012</v>
      </c>
      <c r="C9" s="7">
        <v>9.3117599999999996</v>
      </c>
      <c r="D9" s="7">
        <v>4.3935599999999999</v>
      </c>
      <c r="E9" s="7">
        <v>7.7975899999999996</v>
      </c>
      <c r="G9" s="9" t="e">
        <f ca="1"/>
        <v>#NAME?</v>
      </c>
      <c r="H9" s="9" t="e">
        <f ca="1"/>
        <v>#NAME?</v>
      </c>
      <c r="I9" s="9" t="e">
        <f ca="1"/>
        <v>#NAME?</v>
      </c>
      <c r="K9" t="s">
        <v>10</v>
      </c>
      <c r="L9" t="e">
        <f ca="1">SQRT(N15)</f>
        <v>#NAME?</v>
      </c>
      <c r="T9" s="9" t="e">
        <f ca="1"/>
        <v>#NAME?</v>
      </c>
      <c r="U9" s="9" t="e">
        <f ca="1"/>
        <v>#NAME?</v>
      </c>
      <c r="V9" s="9" t="e">
        <f ca="1"/>
        <v>#NAME?</v>
      </c>
      <c r="W9" s="9" t="e">
        <f ca="1"/>
        <v>#NAME?</v>
      </c>
      <c r="Y9" t="s">
        <v>10</v>
      </c>
      <c r="Z9" t="e">
        <f ca="1">SQRT(AB15)</f>
        <v>#NAME?</v>
      </c>
      <c r="AG9" t="e">
        <f t="shared" ca="1" si="1"/>
        <v>#NAME?</v>
      </c>
      <c r="AH9" t="e">
        <f t="shared" ca="1" si="2"/>
        <v>#NAME?</v>
      </c>
      <c r="AI9" t="e">
        <f t="shared" ca="1" si="3"/>
        <v>#NAME?</v>
      </c>
      <c r="AJ9" t="e">
        <f t="shared" ca="1" si="4"/>
        <v>#NAME?</v>
      </c>
      <c r="AK9" t="e">
        <f t="shared" ca="1" si="5"/>
        <v>#NAME?</v>
      </c>
      <c r="AL9" t="e">
        <f t="shared" ca="1" si="6"/>
        <v>#NAME?</v>
      </c>
      <c r="AN9" t="s">
        <v>10</v>
      </c>
      <c r="AO9" t="e">
        <f ca="1">SQRT(AQ15)</f>
        <v>#NAME?</v>
      </c>
      <c r="AV9" t="s">
        <v>17</v>
      </c>
      <c r="AW9" s="18">
        <f ca="1">Z14-1</f>
        <v>-1</v>
      </c>
    </row>
    <row r="10" spans="1:49" x14ac:dyDescent="0.35">
      <c r="A10" s="4">
        <v>3</v>
      </c>
      <c r="B10">
        <v>2008</v>
      </c>
      <c r="C10" s="7">
        <v>5.54861</v>
      </c>
      <c r="D10" s="7">
        <v>4.8532000000000002</v>
      </c>
      <c r="E10" s="7">
        <v>7.3699300000000001</v>
      </c>
      <c r="G10" s="9" t="e">
        <f ca="1"/>
        <v>#NAME?</v>
      </c>
      <c r="H10" s="9" t="e">
        <f ca="1"/>
        <v>#NAME?</v>
      </c>
      <c r="I10" s="9" t="e">
        <f ca="1"/>
        <v>#NAME?</v>
      </c>
      <c r="K10" s="1" t="s">
        <v>11</v>
      </c>
      <c r="L10" s="1">
        <f ca="1">COUNT(I4:I27)-O10</f>
        <v>-8</v>
      </c>
      <c r="N10" s="12" t="s">
        <v>33</v>
      </c>
      <c r="O10" s="12">
        <v>8</v>
      </c>
      <c r="T10" s="9" t="e">
        <f ca="1"/>
        <v>#NAME?</v>
      </c>
      <c r="U10" s="9" t="e">
        <f ca="1"/>
        <v>#NAME?</v>
      </c>
      <c r="V10" s="9" t="e">
        <f ca="1"/>
        <v>#NAME?</v>
      </c>
      <c r="W10" s="9" t="e">
        <f ca="1"/>
        <v>#NAME?</v>
      </c>
      <c r="Y10" s="1" t="s">
        <v>11</v>
      </c>
      <c r="Z10" s="1">
        <f ca="1">COUNT(W4:W27)</f>
        <v>0</v>
      </c>
      <c r="AB10" s="12" t="s">
        <v>36</v>
      </c>
      <c r="AC10" s="12" t="e">
        <f ca="1">REM_PARAM(C4:E27,3)</f>
        <v>#NAME?</v>
      </c>
      <c r="AG10" t="e">
        <f t="shared" ca="1" si="1"/>
        <v>#NAME?</v>
      </c>
      <c r="AH10" t="e">
        <f t="shared" ca="1" si="2"/>
        <v>#NAME?</v>
      </c>
      <c r="AI10" t="e">
        <f t="shared" ca="1" si="3"/>
        <v>#NAME?</v>
      </c>
      <c r="AJ10" t="e">
        <f t="shared" ca="1" si="4"/>
        <v>#NAME?</v>
      </c>
      <c r="AK10" t="e">
        <f t="shared" ca="1" si="5"/>
        <v>#NAME?</v>
      </c>
      <c r="AL10" t="e">
        <f t="shared" ca="1" si="6"/>
        <v>#NAME?</v>
      </c>
      <c r="AN10" s="1" t="s">
        <v>11</v>
      </c>
      <c r="AO10" s="1">
        <f ca="1">COUNT(AL4:AL27)</f>
        <v>0</v>
      </c>
      <c r="AV10" t="s">
        <v>21</v>
      </c>
      <c r="AW10" s="19" t="e">
        <f ca="1">_xlfn.CHISQ.DIST.RT(AW8,AW9)</f>
        <v>#NAME?</v>
      </c>
    </row>
    <row r="11" spans="1:49" x14ac:dyDescent="0.35">
      <c r="A11" s="4">
        <v>3</v>
      </c>
      <c r="B11">
        <v>2010</v>
      </c>
      <c r="C11" s="7">
        <v>6.5219699999999996</v>
      </c>
      <c r="D11" s="7">
        <v>4.1636499999999996</v>
      </c>
      <c r="E11" s="7">
        <v>7.4622799999999998</v>
      </c>
      <c r="G11" s="9" t="e">
        <f ca="1"/>
        <v>#NAME?</v>
      </c>
      <c r="H11" s="9" t="e">
        <f ca="1"/>
        <v>#NAME?</v>
      </c>
      <c r="I11" s="9" t="e">
        <f ca="1"/>
        <v>#NAME?</v>
      </c>
      <c r="T11" s="9" t="e">
        <f ca="1"/>
        <v>#NAME?</v>
      </c>
      <c r="U11" s="9" t="e">
        <f ca="1"/>
        <v>#NAME?</v>
      </c>
      <c r="V11" s="9" t="e">
        <f ca="1"/>
        <v>#NAME?</v>
      </c>
      <c r="W11" s="9" t="e">
        <f ca="1"/>
        <v>#NAME?</v>
      </c>
      <c r="AG11" t="e">
        <f t="shared" ca="1" si="1"/>
        <v>#NAME?</v>
      </c>
      <c r="AH11" t="e">
        <f t="shared" ca="1" si="2"/>
        <v>#NAME?</v>
      </c>
      <c r="AI11" t="e">
        <f t="shared" ca="1" si="3"/>
        <v>#NAME?</v>
      </c>
      <c r="AJ11" t="e">
        <f t="shared" ca="1" si="4"/>
        <v>#NAME?</v>
      </c>
      <c r="AK11" t="e">
        <f t="shared" ca="1" si="5"/>
        <v>#NAME?</v>
      </c>
      <c r="AL11" t="e">
        <f t="shared" ca="1" si="6"/>
        <v>#NAME?</v>
      </c>
    </row>
    <row r="12" spans="1:49" ht="15" thickBot="1" x14ac:dyDescent="0.4">
      <c r="A12" s="4">
        <v>3</v>
      </c>
      <c r="B12">
        <v>2012</v>
      </c>
      <c r="C12" s="7">
        <v>7.8148999999999997</v>
      </c>
      <c r="D12" s="7">
        <v>3.9602599999999999</v>
      </c>
      <c r="E12" s="7">
        <v>7.4587300000000001</v>
      </c>
      <c r="G12" s="9" t="e">
        <f ca="1"/>
        <v>#NAME?</v>
      </c>
      <c r="H12" s="9" t="e">
        <f ca="1"/>
        <v>#NAME?</v>
      </c>
      <c r="I12" s="9" t="e">
        <f ca="1"/>
        <v>#NAME?</v>
      </c>
      <c r="K12" t="s">
        <v>15</v>
      </c>
      <c r="O12" s="4" t="s">
        <v>16</v>
      </c>
      <c r="P12" s="4">
        <v>0.05</v>
      </c>
      <c r="T12" s="9" t="e">
        <f ca="1"/>
        <v>#NAME?</v>
      </c>
      <c r="U12" s="9" t="e">
        <f ca="1"/>
        <v>#NAME?</v>
      </c>
      <c r="V12" s="9" t="e">
        <f ca="1"/>
        <v>#NAME?</v>
      </c>
      <c r="W12" s="9" t="e">
        <f ca="1"/>
        <v>#NAME?</v>
      </c>
      <c r="Y12" t="s">
        <v>15</v>
      </c>
      <c r="AC12" s="4" t="s">
        <v>16</v>
      </c>
      <c r="AD12" s="4">
        <v>0.05</v>
      </c>
      <c r="AG12" t="e">
        <f t="shared" ca="1" si="1"/>
        <v>#NAME?</v>
      </c>
      <c r="AH12" t="e">
        <f t="shared" ca="1" si="2"/>
        <v>#NAME?</v>
      </c>
      <c r="AI12" t="e">
        <f t="shared" ca="1" si="3"/>
        <v>#NAME?</v>
      </c>
      <c r="AJ12" t="e">
        <f t="shared" ca="1" si="4"/>
        <v>#NAME?</v>
      </c>
      <c r="AK12" t="e">
        <f t="shared" ca="1" si="5"/>
        <v>#NAME?</v>
      </c>
      <c r="AL12" t="e">
        <f t="shared" ca="1" si="6"/>
        <v>#NAME?</v>
      </c>
      <c r="AN12" t="s">
        <v>15</v>
      </c>
      <c r="AR12" s="4" t="s">
        <v>16</v>
      </c>
      <c r="AS12" s="4">
        <v>0.05</v>
      </c>
      <c r="AV12" t="e" cm="1">
        <f t="array" aca="1" ref="AV12" ca="1">HAUSMAN(C4:E27,3,TRUE)</f>
        <v>#NAME?</v>
      </c>
      <c r="AW12" s="17"/>
    </row>
    <row r="13" spans="1:49" ht="15" thickTop="1" x14ac:dyDescent="0.35">
      <c r="A13" s="4">
        <v>4</v>
      </c>
      <c r="B13">
        <v>2008</v>
      </c>
      <c r="C13" s="7">
        <v>9.3600399999999997</v>
      </c>
      <c r="D13" s="7">
        <v>4.67028</v>
      </c>
      <c r="E13" s="7">
        <v>8.25901</v>
      </c>
      <c r="G13" s="9" t="e">
        <f ca="1"/>
        <v>#NAME?</v>
      </c>
      <c r="H13" s="9" t="e">
        <f ca="1"/>
        <v>#NAME?</v>
      </c>
      <c r="I13" s="9" t="e">
        <f ca="1"/>
        <v>#NAME?</v>
      </c>
      <c r="K13" s="11"/>
      <c r="L13" s="11" t="s">
        <v>17</v>
      </c>
      <c r="M13" s="11" t="s">
        <v>18</v>
      </c>
      <c r="N13" s="11" t="s">
        <v>19</v>
      </c>
      <c r="O13" s="11" t="s">
        <v>20</v>
      </c>
      <c r="P13" s="11" t="s">
        <v>21</v>
      </c>
      <c r="Q13" s="11" t="s">
        <v>22</v>
      </c>
      <c r="T13" s="9" t="e">
        <f ca="1"/>
        <v>#NAME?</v>
      </c>
      <c r="U13" s="9" t="e">
        <f ca="1"/>
        <v>#NAME?</v>
      </c>
      <c r="V13" s="9" t="e">
        <f ca="1"/>
        <v>#NAME?</v>
      </c>
      <c r="W13" s="9" t="e">
        <f ca="1"/>
        <v>#NAME?</v>
      </c>
      <c r="Y13" s="11"/>
      <c r="Z13" s="11" t="s">
        <v>17</v>
      </c>
      <c r="AA13" s="11" t="s">
        <v>18</v>
      </c>
      <c r="AB13" s="11" t="s">
        <v>19</v>
      </c>
      <c r="AC13" s="11" t="s">
        <v>20</v>
      </c>
      <c r="AD13" s="11" t="s">
        <v>21</v>
      </c>
      <c r="AE13" s="11" t="s">
        <v>22</v>
      </c>
      <c r="AG13" t="e">
        <f t="shared" ca="1" si="1"/>
        <v>#NAME?</v>
      </c>
      <c r="AH13" t="e">
        <f t="shared" ca="1" si="2"/>
        <v>#NAME?</v>
      </c>
      <c r="AI13" t="e">
        <f t="shared" ca="1" si="3"/>
        <v>#NAME?</v>
      </c>
      <c r="AJ13" t="e">
        <f t="shared" ca="1" si="4"/>
        <v>#NAME?</v>
      </c>
      <c r="AK13" t="e">
        <f t="shared" ca="1" si="5"/>
        <v>#NAME?</v>
      </c>
      <c r="AL13" t="e">
        <f t="shared" ca="1" si="6"/>
        <v>#NAME?</v>
      </c>
      <c r="AN13" s="11"/>
      <c r="AO13" s="11" t="s">
        <v>17</v>
      </c>
      <c r="AP13" s="11" t="s">
        <v>18</v>
      </c>
      <c r="AQ13" s="11" t="s">
        <v>19</v>
      </c>
      <c r="AR13" s="11" t="s">
        <v>20</v>
      </c>
      <c r="AS13" s="11" t="s">
        <v>21</v>
      </c>
      <c r="AT13" s="11" t="s">
        <v>22</v>
      </c>
      <c r="AW13" s="18"/>
    </row>
    <row r="14" spans="1:49" x14ac:dyDescent="0.35">
      <c r="A14" s="4">
        <v>4</v>
      </c>
      <c r="B14">
        <v>2010</v>
      </c>
      <c r="C14" s="7">
        <v>9.2680000000000007</v>
      </c>
      <c r="D14" s="7">
        <v>4.5826599999999997</v>
      </c>
      <c r="E14" s="7">
        <v>8.7930200000000003</v>
      </c>
      <c r="G14" s="9" t="e">
        <f ca="1"/>
        <v>#NAME?</v>
      </c>
      <c r="H14" s="9" t="e">
        <f ca="1"/>
        <v>#NAME?</v>
      </c>
      <c r="I14" s="9" t="e">
        <f ca="1"/>
        <v>#NAME?</v>
      </c>
      <c r="K14" t="s">
        <v>23</v>
      </c>
      <c r="L14">
        <f ca="1">COUNT(G4:H4)</f>
        <v>0</v>
      </c>
      <c r="M14" t="e">
        <f ca="1">SUMSQ(MMULT(G4:H27,L19:L20))</f>
        <v>#NAME?</v>
      </c>
      <c r="N14" t="e">
        <f ca="1">M14/L14</f>
        <v>#NAME?</v>
      </c>
      <c r="O14" t="e">
        <f ca="1">N14/N15</f>
        <v>#NAME?</v>
      </c>
      <c r="P14" t="e">
        <f ca="1">_xlfn.F.DIST.RT(O14,L14,L15)</f>
        <v>#NAME?</v>
      </c>
      <c r="Q14" s="4" t="e">
        <f ca="1">IF(P14&lt;P12,"yes","no")</f>
        <v>#NAME?</v>
      </c>
      <c r="T14" s="9" t="e">
        <f ca="1"/>
        <v>#NAME?</v>
      </c>
      <c r="U14" s="9" t="e">
        <f ca="1"/>
        <v>#NAME?</v>
      </c>
      <c r="V14" s="9" t="e">
        <f ca="1"/>
        <v>#NAME?</v>
      </c>
      <c r="W14" s="9" t="e">
        <f ca="1"/>
        <v>#NAME?</v>
      </c>
      <c r="Y14" t="s">
        <v>23</v>
      </c>
      <c r="Z14">
        <f ca="1">COUNT(T4:V4)</f>
        <v>0</v>
      </c>
      <c r="AA14" t="e">
        <f ca="1">SUMSQ(MMULT(T4:V27,Z19:Z21))</f>
        <v>#NAME?</v>
      </c>
      <c r="AB14" t="e">
        <f ca="1">AA14/Z14</f>
        <v>#NAME?</v>
      </c>
      <c r="AC14" t="e">
        <f ca="1">AB14/AB15</f>
        <v>#NAME?</v>
      </c>
      <c r="AD14" t="e">
        <f ca="1">_xlfn.F.DIST.RT(AC14,Z14,Z15)</f>
        <v>#NAME?</v>
      </c>
      <c r="AE14" s="4" t="e">
        <f ca="1">IF(AD14&lt;AD12,"yes","no")</f>
        <v>#NAME?</v>
      </c>
      <c r="AG14" t="e">
        <f t="shared" ca="1" si="1"/>
        <v>#NAME?</v>
      </c>
      <c r="AH14" t="e">
        <f t="shared" ca="1" si="2"/>
        <v>#NAME?</v>
      </c>
      <c r="AI14" t="e">
        <f t="shared" ca="1" si="3"/>
        <v>#NAME?</v>
      </c>
      <c r="AJ14" t="e">
        <f t="shared" ca="1" si="4"/>
        <v>#NAME?</v>
      </c>
      <c r="AK14" t="e">
        <f t="shared" ca="1" si="5"/>
        <v>#NAME?</v>
      </c>
      <c r="AL14" t="e">
        <f t="shared" ca="1" si="6"/>
        <v>#NAME?</v>
      </c>
      <c r="AN14" t="s">
        <v>23</v>
      </c>
      <c r="AO14">
        <f ca="1">COUNT(AG4:AK4)</f>
        <v>0</v>
      </c>
      <c r="AP14" t="e">
        <f ca="1">SUMSQ(MMULT(AG4:AK27,AO19:AO23))</f>
        <v>#NAME?</v>
      </c>
      <c r="AQ14" t="e">
        <f ca="1">AP14/AO14</f>
        <v>#NAME?</v>
      </c>
      <c r="AR14" t="e">
        <f ca="1">AQ14/AQ15</f>
        <v>#NAME?</v>
      </c>
      <c r="AS14" t="e">
        <f ca="1">_xlfn.F.DIST.RT(AR14,AO14,AO15)</f>
        <v>#NAME?</v>
      </c>
      <c r="AT14" s="4" t="e">
        <f ca="1">IF(AS14&lt;AS12,"yes","no")</f>
        <v>#NAME?</v>
      </c>
      <c r="AW14" s="19"/>
    </row>
    <row r="15" spans="1:49" x14ac:dyDescent="0.35">
      <c r="A15" s="4">
        <v>4</v>
      </c>
      <c r="B15">
        <v>2012</v>
      </c>
      <c r="C15" s="7">
        <v>8.3394399999999997</v>
      </c>
      <c r="D15" s="7">
        <v>4.3226500000000003</v>
      </c>
      <c r="E15" s="7">
        <v>9.0330300000000001</v>
      </c>
      <c r="G15" s="9" t="e">
        <f ca="1"/>
        <v>#NAME?</v>
      </c>
      <c r="H15" s="9" t="e">
        <f ca="1"/>
        <v>#NAME?</v>
      </c>
      <c r="I15" s="9" t="e">
        <f ca="1"/>
        <v>#NAME?</v>
      </c>
      <c r="K15" t="s">
        <v>24</v>
      </c>
      <c r="L15">
        <f ca="1">L16-L14</f>
        <v>-8</v>
      </c>
      <c r="M15" t="e">
        <f ca="1">M16-M14</f>
        <v>#NAME?</v>
      </c>
      <c r="N15" t="e">
        <f ca="1">M15/L15</f>
        <v>#NAME?</v>
      </c>
      <c r="T15" s="9" t="e">
        <f ca="1"/>
        <v>#NAME?</v>
      </c>
      <c r="U15" s="9" t="e">
        <f ca="1"/>
        <v>#NAME?</v>
      </c>
      <c r="V15" s="9" t="e">
        <f ca="1"/>
        <v>#NAME?</v>
      </c>
      <c r="W15" s="9" t="e">
        <f ca="1"/>
        <v>#NAME?</v>
      </c>
      <c r="Y15" t="s">
        <v>24</v>
      </c>
      <c r="Z15">
        <f ca="1">Z16-Z14</f>
        <v>0</v>
      </c>
      <c r="AA15" t="e">
        <f ca="1">AA16-AA14</f>
        <v>#NAME?</v>
      </c>
      <c r="AB15" t="e">
        <f ca="1">AA15/Z15</f>
        <v>#NAME?</v>
      </c>
      <c r="AG15" t="e">
        <f t="shared" ca="1" si="1"/>
        <v>#NAME?</v>
      </c>
      <c r="AH15" t="e">
        <f t="shared" ca="1" si="2"/>
        <v>#NAME?</v>
      </c>
      <c r="AI15" t="e">
        <f t="shared" ca="1" si="3"/>
        <v>#NAME?</v>
      </c>
      <c r="AJ15" t="e">
        <f t="shared" ca="1" si="4"/>
        <v>#NAME?</v>
      </c>
      <c r="AK15" t="e">
        <f t="shared" ca="1" si="5"/>
        <v>#NAME?</v>
      </c>
      <c r="AL15" t="e">
        <f t="shared" ca="1" si="6"/>
        <v>#NAME?</v>
      </c>
      <c r="AN15" t="s">
        <v>24</v>
      </c>
      <c r="AO15">
        <f ca="1">AO16-AO14</f>
        <v>0</v>
      </c>
      <c r="AP15" t="e">
        <f ca="1">AP16-AP14</f>
        <v>#NAME?</v>
      </c>
      <c r="AQ15" t="e">
        <f ca="1">AP15/AO15</f>
        <v>#NAME?</v>
      </c>
    </row>
    <row r="16" spans="1:49" x14ac:dyDescent="0.35">
      <c r="A16" s="4">
        <v>5</v>
      </c>
      <c r="B16">
        <v>2008</v>
      </c>
      <c r="C16" s="7">
        <v>7.7452199999999998</v>
      </c>
      <c r="D16" s="7">
        <v>5.2744900000000001</v>
      </c>
      <c r="E16" s="7">
        <v>4.0256800000000004</v>
      </c>
      <c r="G16" s="9" t="e">
        <f ca="1"/>
        <v>#NAME?</v>
      </c>
      <c r="H16" s="9" t="e">
        <f ca="1"/>
        <v>#NAME?</v>
      </c>
      <c r="I16" s="9" t="e">
        <f ca="1"/>
        <v>#NAME?</v>
      </c>
      <c r="K16" s="1" t="s">
        <v>25</v>
      </c>
      <c r="L16" s="1">
        <f ca="1">L10</f>
        <v>-8</v>
      </c>
      <c r="M16" s="1" t="e">
        <f ca="1">SUMSQ(I4:I27)</f>
        <v>#NAME?</v>
      </c>
      <c r="N16" s="1"/>
      <c r="O16" s="1"/>
      <c r="P16" s="1"/>
      <c r="Q16" s="1"/>
      <c r="T16" s="9" t="e">
        <f ca="1"/>
        <v>#NAME?</v>
      </c>
      <c r="U16" s="9" t="e">
        <f ca="1"/>
        <v>#NAME?</v>
      </c>
      <c r="V16" s="9" t="e">
        <f ca="1"/>
        <v>#NAME?</v>
      </c>
      <c r="W16" s="9" t="e">
        <f ca="1"/>
        <v>#NAME?</v>
      </c>
      <c r="Y16" s="1" t="s">
        <v>25</v>
      </c>
      <c r="Z16" s="1">
        <f ca="1">Z10</f>
        <v>0</v>
      </c>
      <c r="AA16" s="1" t="e">
        <f ca="1">SUMSQ(W4:W27)</f>
        <v>#NAME?</v>
      </c>
      <c r="AB16" s="1"/>
      <c r="AC16" s="1"/>
      <c r="AD16" s="1"/>
      <c r="AE16" s="1"/>
      <c r="AG16" t="e">
        <f t="shared" ca="1" si="1"/>
        <v>#NAME?</v>
      </c>
      <c r="AH16" t="e">
        <f t="shared" ca="1" si="2"/>
        <v>#NAME?</v>
      </c>
      <c r="AI16" t="e">
        <f t="shared" ca="1" si="3"/>
        <v>#NAME?</v>
      </c>
      <c r="AJ16" t="e">
        <f t="shared" ca="1" si="4"/>
        <v>#NAME?</v>
      </c>
      <c r="AK16" t="e">
        <f t="shared" ca="1" si="5"/>
        <v>#NAME?</v>
      </c>
      <c r="AL16" t="e">
        <f t="shared" ca="1" si="6"/>
        <v>#NAME?</v>
      </c>
      <c r="AN16" s="1" t="s">
        <v>25</v>
      </c>
      <c r="AO16" s="1">
        <f ca="1">AO10</f>
        <v>0</v>
      </c>
      <c r="AP16" s="1" t="e">
        <f ca="1">SUMSQ(AL4:AL27)</f>
        <v>#NAME?</v>
      </c>
      <c r="AQ16" s="1"/>
      <c r="AR16" s="1"/>
      <c r="AS16" s="1"/>
      <c r="AT16" s="1"/>
    </row>
    <row r="17" spans="1:46" ht="15" thickBot="1" x14ac:dyDescent="0.4">
      <c r="A17" s="4">
        <v>5</v>
      </c>
      <c r="B17">
        <v>2010</v>
      </c>
      <c r="C17" s="7">
        <v>8.0331600000000005</v>
      </c>
      <c r="D17" s="7">
        <v>5.3003099999999996</v>
      </c>
      <c r="E17" s="7">
        <v>3.9876100000000001</v>
      </c>
      <c r="G17" s="9" t="e">
        <f ca="1"/>
        <v>#NAME?</v>
      </c>
      <c r="H17" s="9" t="e">
        <f ca="1"/>
        <v>#NAME?</v>
      </c>
      <c r="I17" s="9" t="e">
        <f ca="1"/>
        <v>#NAME?</v>
      </c>
      <c r="O17" t="s">
        <v>34</v>
      </c>
      <c r="P17">
        <v>1</v>
      </c>
      <c r="Q17">
        <f ca="1">SQRT(1+O10/L15)</f>
        <v>0</v>
      </c>
      <c r="T17" s="9" t="e">
        <f ca="1"/>
        <v>#NAME?</v>
      </c>
      <c r="U17" s="9" t="e">
        <f ca="1"/>
        <v>#NAME?</v>
      </c>
      <c r="V17" s="9" t="e">
        <f ca="1"/>
        <v>#NAME?</v>
      </c>
      <c r="W17" s="9" t="e">
        <f ca="1"/>
        <v>#NAME?</v>
      </c>
      <c r="AG17" t="e">
        <f t="shared" ca="1" si="1"/>
        <v>#NAME?</v>
      </c>
      <c r="AH17" t="e">
        <f t="shared" ca="1" si="2"/>
        <v>#NAME?</v>
      </c>
      <c r="AI17" t="e">
        <f t="shared" ca="1" si="3"/>
        <v>#NAME?</v>
      </c>
      <c r="AJ17" t="e">
        <f t="shared" ca="1" si="4"/>
        <v>#NAME?</v>
      </c>
      <c r="AK17" t="e">
        <f t="shared" ca="1" si="5"/>
        <v>#NAME?</v>
      </c>
      <c r="AL17" t="e">
        <f t="shared" ca="1" si="6"/>
        <v>#NAME?</v>
      </c>
    </row>
    <row r="18" spans="1:46" ht="15" thickTop="1" x14ac:dyDescent="0.35">
      <c r="A18" s="4">
        <v>5</v>
      </c>
      <c r="B18">
        <v>2012</v>
      </c>
      <c r="C18" s="7">
        <v>8.1939399999999996</v>
      </c>
      <c r="D18" s="7">
        <v>5.43994</v>
      </c>
      <c r="E18" s="7">
        <v>3.9613900000000002</v>
      </c>
      <c r="G18" s="9" t="e">
        <f ca="1"/>
        <v>#NAME?</v>
      </c>
      <c r="H18" s="9" t="e">
        <f ca="1"/>
        <v>#NAME?</v>
      </c>
      <c r="I18" s="9" t="e">
        <f ca="1"/>
        <v>#NAME?</v>
      </c>
      <c r="K18" s="11"/>
      <c r="L18" s="11" t="s">
        <v>26</v>
      </c>
      <c r="M18" s="11" t="s">
        <v>27</v>
      </c>
      <c r="N18" s="11" t="s">
        <v>28</v>
      </c>
      <c r="O18" s="11" t="s">
        <v>21</v>
      </c>
      <c r="P18" s="11" t="s">
        <v>29</v>
      </c>
      <c r="Q18" s="11" t="s">
        <v>30</v>
      </c>
      <c r="R18" s="11" t="s">
        <v>31</v>
      </c>
      <c r="T18" s="9" t="e">
        <f ca="1"/>
        <v>#NAME?</v>
      </c>
      <c r="U18" s="9" t="e">
        <f ca="1"/>
        <v>#NAME?</v>
      </c>
      <c r="V18" s="9" t="e">
        <f ca="1"/>
        <v>#NAME?</v>
      </c>
      <c r="W18" s="9" t="e">
        <f ca="1"/>
        <v>#NAME?</v>
      </c>
      <c r="Y18" s="11"/>
      <c r="Z18" s="11" t="s">
        <v>26</v>
      </c>
      <c r="AA18" s="11" t="s">
        <v>27</v>
      </c>
      <c r="AB18" s="11" t="s">
        <v>28</v>
      </c>
      <c r="AC18" s="11" t="s">
        <v>21</v>
      </c>
      <c r="AD18" s="11" t="s">
        <v>29</v>
      </c>
      <c r="AE18" s="11" t="s">
        <v>30</v>
      </c>
      <c r="AG18" t="e">
        <f t="shared" ca="1" si="1"/>
        <v>#NAME?</v>
      </c>
      <c r="AH18" t="e">
        <f t="shared" ca="1" si="2"/>
        <v>#NAME?</v>
      </c>
      <c r="AI18" t="e">
        <f t="shared" ca="1" si="3"/>
        <v>#NAME?</v>
      </c>
      <c r="AJ18" t="e">
        <f t="shared" ca="1" si="4"/>
        <v>#NAME?</v>
      </c>
      <c r="AK18" t="e">
        <f t="shared" ca="1" si="5"/>
        <v>#NAME?</v>
      </c>
      <c r="AL18" t="e">
        <f t="shared" ca="1" si="6"/>
        <v>#NAME?</v>
      </c>
      <c r="AN18" s="15"/>
      <c r="AO18" s="15" t="s">
        <v>26</v>
      </c>
      <c r="AP18" s="15" t="s">
        <v>27</v>
      </c>
      <c r="AQ18" s="15" t="s">
        <v>28</v>
      </c>
      <c r="AR18" s="15" t="s">
        <v>21</v>
      </c>
      <c r="AS18" s="15" t="s">
        <v>29</v>
      </c>
      <c r="AT18" s="15" t="s">
        <v>30</v>
      </c>
    </row>
    <row r="19" spans="1:46" x14ac:dyDescent="0.35">
      <c r="A19" s="4">
        <v>6</v>
      </c>
      <c r="B19">
        <v>2008</v>
      </c>
      <c r="C19" s="7">
        <v>9.9685299999999994</v>
      </c>
      <c r="D19" s="7">
        <v>9.5003200000000003</v>
      </c>
      <c r="E19" s="7">
        <v>4.317361</v>
      </c>
      <c r="G19" s="9" t="e">
        <f ca="1"/>
        <v>#NAME?</v>
      </c>
      <c r="H19" s="9" t="e">
        <f ca="1"/>
        <v>#NAME?</v>
      </c>
      <c r="I19" s="9" t="e">
        <f ca="1"/>
        <v>#NAME?</v>
      </c>
      <c r="K19" t="e">
        <f t="array" aca="1" ref="K19:K20" ca="1">TRANSPOSE(G3:H3)</f>
        <v>#NAME?</v>
      </c>
      <c r="L19" t="e">
        <f t="array" aca="1" ref="L19:M20" ca="1">RegCoeff(G4:H27,I4:I27,FALSE)*P17:Q17</f>
        <v>#NAME?</v>
      </c>
      <c r="M19" t="e">
        <f ca="1"/>
        <v>#NAME?</v>
      </c>
      <c r="N19" t="e">
        <f ca="1">L19/M19</f>
        <v>#NAME?</v>
      </c>
      <c r="O19" t="e">
        <f ca="1">_xlfn.T.DIST.2T(ABS(N19),$L$15)</f>
        <v>#NAME?</v>
      </c>
      <c r="P19" t="e">
        <f ca="1">L19-_xlfn.T.INV.2T(P$12,$L$15)*M19</f>
        <v>#NAME?</v>
      </c>
      <c r="Q19" t="e">
        <f ca="1">L19+_xlfn.T.INV.2T(P$12,$L$15)*M19</f>
        <v>#NAME?</v>
      </c>
      <c r="R19" t="e">
        <f ca="1">VIF(G4:H27,1)</f>
        <v>#NAME?</v>
      </c>
      <c r="T19" s="9" t="e">
        <f ca="1"/>
        <v>#NAME?</v>
      </c>
      <c r="U19" s="9" t="e">
        <f ca="1"/>
        <v>#NAME?</v>
      </c>
      <c r="V19" s="9" t="e">
        <f ca="1"/>
        <v>#NAME?</v>
      </c>
      <c r="W19" s="9" t="e">
        <f ca="1"/>
        <v>#NAME?</v>
      </c>
      <c r="Y19" t="e">
        <f t="array" aca="1" ref="Y19:Y21" ca="1">TRANSPOSE(T3:V3)</f>
        <v>#NAME?</v>
      </c>
      <c r="Z19" t="e">
        <f t="array" aca="1" ref="Z19:AA21" ca="1">RegCoeff(T4:V27,W4:W27,FALSE)</f>
        <v>#NAME?</v>
      </c>
      <c r="AA19" t="e">
        <f ca="1"/>
        <v>#NAME?</v>
      </c>
      <c r="AB19" t="e">
        <f ca="1">Z19/AA19</f>
        <v>#NAME?</v>
      </c>
      <c r="AC19" t="e">
        <f ca="1">_xlfn.T.DIST.2T(ABS(AB19),$Z$15)</f>
        <v>#NAME?</v>
      </c>
      <c r="AD19" t="e">
        <f ca="1">Z19-_xlfn.T.INV.2T(AD$12,$Z$15)*AA19</f>
        <v>#NAME?</v>
      </c>
      <c r="AE19" t="e">
        <f ca="1">Z19+_xlfn.T.INV.2T(AD$12,$Z$15)*AA19</f>
        <v>#NAME?</v>
      </c>
      <c r="AG19" t="e">
        <f t="shared" ca="1" si="1"/>
        <v>#NAME?</v>
      </c>
      <c r="AH19" t="e">
        <f t="shared" ca="1" si="2"/>
        <v>#NAME?</v>
      </c>
      <c r="AI19" t="e">
        <f t="shared" ca="1" si="3"/>
        <v>#NAME?</v>
      </c>
      <c r="AJ19" t="e">
        <f t="shared" ca="1" si="4"/>
        <v>#NAME?</v>
      </c>
      <c r="AK19" t="e">
        <f t="shared" ca="1" si="5"/>
        <v>#NAME?</v>
      </c>
      <c r="AL19" t="e">
        <f t="shared" ca="1" si="6"/>
        <v>#NAME?</v>
      </c>
      <c r="AN19" t="e">
        <f t="array" aca="1" ref="AN19:AN23" ca="1">TRANSPOSE(AG3:AK3)</f>
        <v>#NAME?</v>
      </c>
      <c r="AO19" t="e">
        <f t="array" aca="1" ref="AO19:AP23" ca="1">RegCoeff(AG4:AK27,AL4:AL27,FALSE)</f>
        <v>#NAME?</v>
      </c>
      <c r="AP19" t="e">
        <f ca="1"/>
        <v>#NAME?</v>
      </c>
      <c r="AQ19" t="e">
        <f ca="1">AO19/AP19</f>
        <v>#NAME?</v>
      </c>
      <c r="AR19" t="e">
        <f ca="1">_xlfn.T.DIST.2T(ABS(AQ19),$AO$15)</f>
        <v>#NAME?</v>
      </c>
      <c r="AS19" t="e">
        <f ca="1">AO19-_xlfn.T.INV.2T(AS$12,$AO$15)*AP19</f>
        <v>#NAME?</v>
      </c>
      <c r="AT19" t="e">
        <f ca="1">AO19+_xlfn.T.INV.2T(AS$12,$AO$15)*AP19</f>
        <v>#NAME?</v>
      </c>
    </row>
    <row r="20" spans="1:46" x14ac:dyDescent="0.35">
      <c r="A20" s="4">
        <v>6</v>
      </c>
      <c r="B20">
        <v>2010</v>
      </c>
      <c r="C20" s="7">
        <v>10.10445</v>
      </c>
      <c r="D20" s="7">
        <v>10.0128</v>
      </c>
      <c r="E20" s="7">
        <v>4.1316800000000002</v>
      </c>
      <c r="G20" s="9" t="e">
        <f ca="1"/>
        <v>#NAME?</v>
      </c>
      <c r="H20" s="9" t="e">
        <f ca="1"/>
        <v>#NAME?</v>
      </c>
      <c r="I20" s="9" t="e">
        <f ca="1"/>
        <v>#NAME?</v>
      </c>
      <c r="K20" s="1" t="e">
        <f ca="1"/>
        <v>#NAME?</v>
      </c>
      <c r="L20" s="1" t="e">
        <f ca="1"/>
        <v>#NAME?</v>
      </c>
      <c r="M20" s="1" t="e">
        <f ca="1"/>
        <v>#NAME?</v>
      </c>
      <c r="N20" s="1" t="e">
        <f ca="1">L20/M20</f>
        <v>#NAME?</v>
      </c>
      <c r="O20" s="1" t="e">
        <f ca="1">_xlfn.T.DIST.2T(ABS(N20),$L$15)</f>
        <v>#NAME?</v>
      </c>
      <c r="P20" s="1" t="e">
        <f ca="1">L20-_xlfn.T.INV.2T(P$12,$L$15)*M20</f>
        <v>#NAME?</v>
      </c>
      <c r="Q20" s="1" t="e">
        <f ca="1">L20+_xlfn.T.INV.2T(P$12,$L$15)*M20</f>
        <v>#NAME?</v>
      </c>
      <c r="R20" s="1" t="e">
        <f ca="1">VIF(G4:H27,2)</f>
        <v>#NAME?</v>
      </c>
      <c r="T20" s="9" t="e">
        <f ca="1"/>
        <v>#NAME?</v>
      </c>
      <c r="U20" s="9" t="e">
        <f ca="1"/>
        <v>#NAME?</v>
      </c>
      <c r="V20" s="9" t="e">
        <f ca="1"/>
        <v>#NAME?</v>
      </c>
      <c r="W20" s="9" t="e">
        <f ca="1"/>
        <v>#NAME?</v>
      </c>
      <c r="Y20" t="e">
        <f ca="1"/>
        <v>#NAME?</v>
      </c>
      <c r="Z20" t="e">
        <f ca="1"/>
        <v>#NAME?</v>
      </c>
      <c r="AA20" t="e">
        <f ca="1"/>
        <v>#NAME?</v>
      </c>
      <c r="AB20" t="e">
        <f t="shared" ref="AB20:AB21" ca="1" si="7">Z20/AA20</f>
        <v>#NAME?</v>
      </c>
      <c r="AC20" t="e">
        <f t="shared" ref="AC20:AC21" ca="1" si="8">_xlfn.T.DIST.2T(ABS(AB20),$Z$15)</f>
        <v>#NAME?</v>
      </c>
      <c r="AD20" t="e">
        <f t="shared" ref="AD20:AD21" ca="1" si="9">Z20-_xlfn.T.INV.2T(AD$12,$Z$15)*AA20</f>
        <v>#NAME?</v>
      </c>
      <c r="AE20" t="e">
        <f t="shared" ref="AE20:AE21" ca="1" si="10">Z20+_xlfn.T.INV.2T(AD$12,$Z$15)*AA20</f>
        <v>#NAME?</v>
      </c>
      <c r="AG20" t="e">
        <f t="shared" ca="1" si="1"/>
        <v>#NAME?</v>
      </c>
      <c r="AH20" t="e">
        <f t="shared" ca="1" si="2"/>
        <v>#NAME?</v>
      </c>
      <c r="AI20" t="e">
        <f t="shared" ca="1" si="3"/>
        <v>#NAME?</v>
      </c>
      <c r="AJ20" t="e">
        <f t="shared" ca="1" si="4"/>
        <v>#NAME?</v>
      </c>
      <c r="AK20" t="e">
        <f t="shared" ca="1" si="5"/>
        <v>#NAME?</v>
      </c>
      <c r="AL20" t="e">
        <f t="shared" ca="1" si="6"/>
        <v>#NAME?</v>
      </c>
      <c r="AN20" t="e">
        <f ca="1"/>
        <v>#NAME?</v>
      </c>
      <c r="AO20" t="e">
        <f ca="1"/>
        <v>#NAME?</v>
      </c>
      <c r="AP20" t="e">
        <f ca="1"/>
        <v>#NAME?</v>
      </c>
      <c r="AQ20" t="e">
        <f t="shared" ref="AQ20:AQ23" ca="1" si="11">AO20/AP20</f>
        <v>#NAME?</v>
      </c>
      <c r="AR20" t="e">
        <f t="shared" ref="AR20:AR23" ca="1" si="12">_xlfn.T.DIST.2T(ABS(AQ20),$AO$15)</f>
        <v>#NAME?</v>
      </c>
      <c r="AS20" t="e">
        <f t="shared" ref="AS20:AS23" ca="1" si="13">AO20-_xlfn.T.INV.2T(AS$12,$AO$15)*AP20</f>
        <v>#NAME?</v>
      </c>
      <c r="AT20" t="e">
        <f t="shared" ref="AT20:AT23" ca="1" si="14">AO20+_xlfn.T.INV.2T(AS$12,$AO$15)*AP20</f>
        <v>#NAME?</v>
      </c>
    </row>
    <row r="21" spans="1:46" x14ac:dyDescent="0.35">
      <c r="A21" s="4">
        <v>6</v>
      </c>
      <c r="B21">
        <v>2012</v>
      </c>
      <c r="C21" s="7">
        <v>10.053470000000001</v>
      </c>
      <c r="D21" s="7">
        <v>10.02397</v>
      </c>
      <c r="E21" s="7">
        <v>3.8739499999999998</v>
      </c>
      <c r="G21" s="9" t="e">
        <f ca="1"/>
        <v>#NAME?</v>
      </c>
      <c r="H21" s="9" t="e">
        <f ca="1"/>
        <v>#NAME?</v>
      </c>
      <c r="I21" s="9" t="e">
        <f ca="1"/>
        <v>#NAME?</v>
      </c>
      <c r="T21" s="9" t="e">
        <f ca="1"/>
        <v>#NAME?</v>
      </c>
      <c r="U21" s="9" t="e">
        <f ca="1"/>
        <v>#NAME?</v>
      </c>
      <c r="V21" s="9" t="e">
        <f ca="1"/>
        <v>#NAME?</v>
      </c>
      <c r="W21" s="9" t="e">
        <f ca="1"/>
        <v>#NAME?</v>
      </c>
      <c r="Y21" s="1" t="e">
        <f ca="1"/>
        <v>#NAME?</v>
      </c>
      <c r="Z21" s="1" t="e">
        <f ca="1"/>
        <v>#NAME?</v>
      </c>
      <c r="AA21" s="1" t="e">
        <f ca="1"/>
        <v>#NAME?</v>
      </c>
      <c r="AB21" s="1" t="e">
        <f t="shared" ca="1" si="7"/>
        <v>#NAME?</v>
      </c>
      <c r="AC21" s="1" t="e">
        <f t="shared" ca="1" si="8"/>
        <v>#NAME?</v>
      </c>
      <c r="AD21" s="1" t="e">
        <f t="shared" ca="1" si="9"/>
        <v>#NAME?</v>
      </c>
      <c r="AE21" s="1" t="e">
        <f t="shared" ca="1" si="10"/>
        <v>#NAME?</v>
      </c>
      <c r="AG21" t="e">
        <f t="shared" ca="1" si="1"/>
        <v>#NAME?</v>
      </c>
      <c r="AH21" t="e">
        <f t="shared" ca="1" si="2"/>
        <v>#NAME?</v>
      </c>
      <c r="AI21" t="e">
        <f t="shared" ca="1" si="3"/>
        <v>#NAME?</v>
      </c>
      <c r="AJ21" t="e">
        <f t="shared" ca="1" si="4"/>
        <v>#NAME?</v>
      </c>
      <c r="AK21" t="e">
        <f t="shared" ca="1" si="5"/>
        <v>#NAME?</v>
      </c>
      <c r="AL21" t="e">
        <f t="shared" ca="1" si="6"/>
        <v>#NAME?</v>
      </c>
      <c r="AN21" t="e">
        <f ca="1"/>
        <v>#NAME?</v>
      </c>
      <c r="AO21" t="e">
        <f ca="1"/>
        <v>#NAME?</v>
      </c>
      <c r="AP21" t="e">
        <f ca="1"/>
        <v>#NAME?</v>
      </c>
      <c r="AQ21" t="e">
        <f t="shared" ca="1" si="11"/>
        <v>#NAME?</v>
      </c>
      <c r="AR21" t="e">
        <f t="shared" ca="1" si="12"/>
        <v>#NAME?</v>
      </c>
      <c r="AS21" t="e">
        <f t="shared" ca="1" si="13"/>
        <v>#NAME?</v>
      </c>
      <c r="AT21" t="e">
        <f t="shared" ca="1" si="14"/>
        <v>#NAME?</v>
      </c>
    </row>
    <row r="22" spans="1:46" x14ac:dyDescent="0.35">
      <c r="A22" s="4">
        <v>7</v>
      </c>
      <c r="B22">
        <v>2008</v>
      </c>
      <c r="C22" s="7">
        <v>10.55368</v>
      </c>
      <c r="D22" s="7">
        <v>5.0047100000000002</v>
      </c>
      <c r="E22" s="7">
        <v>11.523529999999999</v>
      </c>
      <c r="G22" s="9" t="e">
        <f ca="1"/>
        <v>#NAME?</v>
      </c>
      <c r="H22" s="9" t="e">
        <f ca="1"/>
        <v>#NAME?</v>
      </c>
      <c r="I22" s="9" t="e">
        <f ca="1"/>
        <v>#NAME?</v>
      </c>
      <c r="T22" s="9" t="e">
        <f ca="1"/>
        <v>#NAME?</v>
      </c>
      <c r="U22" s="9" t="e">
        <f ca="1"/>
        <v>#NAME?</v>
      </c>
      <c r="V22" s="9" t="e">
        <f ca="1"/>
        <v>#NAME?</v>
      </c>
      <c r="W22" s="9" t="e">
        <f ca="1"/>
        <v>#NAME?</v>
      </c>
      <c r="AG22" t="e">
        <f t="shared" ca="1" si="1"/>
        <v>#NAME?</v>
      </c>
      <c r="AH22" t="e">
        <f t="shared" ca="1" si="2"/>
        <v>#NAME?</v>
      </c>
      <c r="AI22" t="e">
        <f t="shared" ca="1" si="3"/>
        <v>#NAME?</v>
      </c>
      <c r="AJ22" t="e">
        <f t="shared" ca="1" si="4"/>
        <v>#NAME?</v>
      </c>
      <c r="AK22" t="e">
        <f t="shared" ca="1" si="5"/>
        <v>#NAME?</v>
      </c>
      <c r="AL22" t="e">
        <f t="shared" ca="1" si="6"/>
        <v>#NAME?</v>
      </c>
      <c r="AN22" t="e">
        <f ca="1"/>
        <v>#NAME?</v>
      </c>
      <c r="AO22" t="e">
        <f ca="1"/>
        <v>#NAME?</v>
      </c>
      <c r="AP22" t="e">
        <f ca="1"/>
        <v>#NAME?</v>
      </c>
      <c r="AQ22" t="e">
        <f t="shared" ca="1" si="11"/>
        <v>#NAME?</v>
      </c>
      <c r="AR22" t="e">
        <f t="shared" ca="1" si="12"/>
        <v>#NAME?</v>
      </c>
      <c r="AS22" t="e">
        <f t="shared" ca="1" si="13"/>
        <v>#NAME?</v>
      </c>
      <c r="AT22" t="e">
        <f t="shared" ca="1" si="14"/>
        <v>#NAME?</v>
      </c>
    </row>
    <row r="23" spans="1:46" x14ac:dyDescent="0.35">
      <c r="A23" s="4">
        <v>7</v>
      </c>
      <c r="B23">
        <v>2010</v>
      </c>
      <c r="C23" s="7">
        <v>10.74991</v>
      </c>
      <c r="D23" s="7">
        <v>5.1787400000000003</v>
      </c>
      <c r="E23" s="7">
        <v>11.54217</v>
      </c>
      <c r="G23" s="9" t="e">
        <f ca="1"/>
        <v>#NAME?</v>
      </c>
      <c r="H23" s="9" t="e">
        <f ca="1"/>
        <v>#NAME?</v>
      </c>
      <c r="I23" s="9" t="e">
        <f ca="1"/>
        <v>#NAME?</v>
      </c>
      <c r="T23" s="9" t="e">
        <f ca="1"/>
        <v>#NAME?</v>
      </c>
      <c r="U23" s="9" t="e">
        <f ca="1"/>
        <v>#NAME?</v>
      </c>
      <c r="V23" s="9" t="e">
        <f ca="1"/>
        <v>#NAME?</v>
      </c>
      <c r="W23" s="9" t="e">
        <f ca="1"/>
        <v>#NAME?</v>
      </c>
      <c r="AG23" t="e">
        <f t="shared" ca="1" si="1"/>
        <v>#NAME?</v>
      </c>
      <c r="AH23" t="e">
        <f t="shared" ca="1" si="2"/>
        <v>#NAME?</v>
      </c>
      <c r="AI23" t="e">
        <f t="shared" ca="1" si="3"/>
        <v>#NAME?</v>
      </c>
      <c r="AJ23" t="e">
        <f t="shared" ca="1" si="4"/>
        <v>#NAME?</v>
      </c>
      <c r="AK23" t="e">
        <f t="shared" ca="1" si="5"/>
        <v>#NAME?</v>
      </c>
      <c r="AL23" t="e">
        <f t="shared" ca="1" si="6"/>
        <v>#NAME?</v>
      </c>
      <c r="AN23" s="16" t="e">
        <f ca="1"/>
        <v>#NAME?</v>
      </c>
      <c r="AO23" s="16" t="e">
        <f ca="1"/>
        <v>#NAME?</v>
      </c>
      <c r="AP23" s="16" t="e">
        <f ca="1"/>
        <v>#NAME?</v>
      </c>
      <c r="AQ23" s="16" t="e">
        <f t="shared" ca="1" si="11"/>
        <v>#NAME?</v>
      </c>
      <c r="AR23" s="16" t="e">
        <f t="shared" ca="1" si="12"/>
        <v>#NAME?</v>
      </c>
      <c r="AS23" s="16" t="e">
        <f t="shared" ca="1" si="13"/>
        <v>#NAME?</v>
      </c>
      <c r="AT23" s="16" t="e">
        <f t="shared" ca="1" si="14"/>
        <v>#NAME?</v>
      </c>
    </row>
    <row r="24" spans="1:46" x14ac:dyDescent="0.35">
      <c r="A24" s="4">
        <v>7</v>
      </c>
      <c r="B24">
        <v>2012</v>
      </c>
      <c r="C24" s="7">
        <v>11.34348</v>
      </c>
      <c r="D24" s="7">
        <v>5.4220199999999998</v>
      </c>
      <c r="E24" s="7">
        <v>11.586449999999999</v>
      </c>
      <c r="G24" s="9" t="e">
        <f ca="1"/>
        <v>#NAME?</v>
      </c>
      <c r="H24" s="9" t="e">
        <f ca="1"/>
        <v>#NAME?</v>
      </c>
      <c r="I24" s="9" t="e">
        <f ca="1"/>
        <v>#NAME?</v>
      </c>
      <c r="T24" s="9" t="e">
        <f ca="1"/>
        <v>#NAME?</v>
      </c>
      <c r="U24" s="9" t="e">
        <f ca="1"/>
        <v>#NAME?</v>
      </c>
      <c r="V24" s="9" t="e">
        <f ca="1"/>
        <v>#NAME?</v>
      </c>
      <c r="W24" s="9" t="e">
        <f ca="1"/>
        <v>#NAME?</v>
      </c>
      <c r="AG24" t="e">
        <f t="shared" ca="1" si="1"/>
        <v>#NAME?</v>
      </c>
      <c r="AH24" t="e">
        <f t="shared" ca="1" si="2"/>
        <v>#NAME?</v>
      </c>
      <c r="AI24" t="e">
        <f t="shared" ca="1" si="3"/>
        <v>#NAME?</v>
      </c>
      <c r="AJ24" t="e">
        <f t="shared" ca="1" si="4"/>
        <v>#NAME?</v>
      </c>
      <c r="AK24" t="e">
        <f t="shared" ca="1" si="5"/>
        <v>#NAME?</v>
      </c>
      <c r="AL24" t="e">
        <f t="shared" ca="1" si="6"/>
        <v>#NAME?</v>
      </c>
      <c r="AN24" s="9"/>
      <c r="AO24" s="9"/>
      <c r="AP24" s="9"/>
      <c r="AQ24" s="9"/>
      <c r="AR24" s="9"/>
      <c r="AS24" s="9"/>
      <c r="AT24" s="9"/>
    </row>
    <row r="25" spans="1:46" x14ac:dyDescent="0.35">
      <c r="A25" s="4">
        <v>8</v>
      </c>
      <c r="B25">
        <v>2008</v>
      </c>
      <c r="C25" s="7">
        <v>7.9739199999999997</v>
      </c>
      <c r="D25" s="7">
        <v>4.01145</v>
      </c>
      <c r="E25" s="7">
        <v>8.7066099999999995</v>
      </c>
      <c r="G25" s="9" t="e">
        <f ca="1"/>
        <v>#NAME?</v>
      </c>
      <c r="H25" s="9" t="e">
        <f ca="1"/>
        <v>#NAME?</v>
      </c>
      <c r="I25" s="9" t="e">
        <f ca="1"/>
        <v>#NAME?</v>
      </c>
      <c r="T25" s="9" t="e">
        <f ca="1"/>
        <v>#NAME?</v>
      </c>
      <c r="U25" s="9" t="e">
        <f ca="1"/>
        <v>#NAME?</v>
      </c>
      <c r="V25" s="9" t="e">
        <f ca="1"/>
        <v>#NAME?</v>
      </c>
      <c r="W25" s="9" t="e">
        <f ca="1"/>
        <v>#NAME?</v>
      </c>
      <c r="AG25" t="e">
        <f t="shared" ca="1" si="1"/>
        <v>#NAME?</v>
      </c>
      <c r="AH25" t="e">
        <f t="shared" ca="1" si="2"/>
        <v>#NAME?</v>
      </c>
      <c r="AI25" t="e">
        <f t="shared" ca="1" si="3"/>
        <v>#NAME?</v>
      </c>
      <c r="AJ25" t="e">
        <f t="shared" ca="1" si="4"/>
        <v>#NAME?</v>
      </c>
      <c r="AK25" t="e">
        <f t="shared" ca="1" si="5"/>
        <v>#NAME?</v>
      </c>
      <c r="AL25" t="e">
        <f t="shared" ca="1" si="6"/>
        <v>#NAME?</v>
      </c>
      <c r="AN25" s="9"/>
      <c r="AO25" s="9"/>
      <c r="AP25" s="9"/>
      <c r="AQ25" s="9"/>
      <c r="AR25" s="9"/>
      <c r="AS25" s="9"/>
      <c r="AT25" s="9"/>
    </row>
    <row r="26" spans="1:46" x14ac:dyDescent="0.35">
      <c r="A26" s="4">
        <v>8</v>
      </c>
      <c r="B26">
        <v>2010</v>
      </c>
      <c r="C26" s="7">
        <v>8.2970400000000009</v>
      </c>
      <c r="D26" s="7">
        <v>3.8803399999999999</v>
      </c>
      <c r="E26" s="7">
        <v>8.8770299999999995</v>
      </c>
      <c r="G26" s="9" t="e">
        <f ca="1"/>
        <v>#NAME?</v>
      </c>
      <c r="H26" s="9" t="e">
        <f ca="1"/>
        <v>#NAME?</v>
      </c>
      <c r="I26" s="9" t="e">
        <f ca="1"/>
        <v>#NAME?</v>
      </c>
      <c r="T26" s="9" t="e">
        <f ca="1"/>
        <v>#NAME?</v>
      </c>
      <c r="U26" s="9" t="e">
        <f ca="1"/>
        <v>#NAME?</v>
      </c>
      <c r="V26" s="9" t="e">
        <f ca="1"/>
        <v>#NAME?</v>
      </c>
      <c r="W26" s="9" t="e">
        <f ca="1"/>
        <v>#NAME?</v>
      </c>
      <c r="AG26" t="e">
        <f t="shared" ca="1" si="1"/>
        <v>#NAME?</v>
      </c>
      <c r="AH26" t="e">
        <f t="shared" ca="1" si="2"/>
        <v>#NAME?</v>
      </c>
      <c r="AI26" t="e">
        <f t="shared" ca="1" si="3"/>
        <v>#NAME?</v>
      </c>
      <c r="AJ26" t="e">
        <f t="shared" ca="1" si="4"/>
        <v>#NAME?</v>
      </c>
      <c r="AK26" t="e">
        <f t="shared" ca="1" si="5"/>
        <v>#NAME?</v>
      </c>
      <c r="AL26" t="e">
        <f t="shared" ca="1" si="6"/>
        <v>#NAME?</v>
      </c>
    </row>
    <row r="27" spans="1:46" x14ac:dyDescent="0.35">
      <c r="A27" s="2">
        <v>8</v>
      </c>
      <c r="B27" s="1">
        <v>2012</v>
      </c>
      <c r="C27" s="8">
        <v>8.3308900000000001</v>
      </c>
      <c r="D27" s="8">
        <v>3.8086500000000001</v>
      </c>
      <c r="E27" s="8">
        <v>8.9122000000000003</v>
      </c>
      <c r="G27" s="1" t="e">
        <f ca="1"/>
        <v>#NAME?</v>
      </c>
      <c r="H27" s="1" t="e">
        <f ca="1"/>
        <v>#NAME?</v>
      </c>
      <c r="I27" s="1" t="e">
        <f ca="1"/>
        <v>#NAME?</v>
      </c>
      <c r="T27" s="1" t="e">
        <f ca="1"/>
        <v>#NAME?</v>
      </c>
      <c r="U27" s="1" t="e">
        <f ca="1"/>
        <v>#NAME?</v>
      </c>
      <c r="V27" s="1" t="e">
        <f ca="1"/>
        <v>#NAME?</v>
      </c>
      <c r="W27" s="1" t="e">
        <f ca="1"/>
        <v>#NAME?</v>
      </c>
      <c r="AG27" s="1" t="e">
        <f t="shared" ca="1" si="1"/>
        <v>#NAME?</v>
      </c>
      <c r="AH27" s="1" t="e">
        <f t="shared" ca="1" si="2"/>
        <v>#NAME?</v>
      </c>
      <c r="AI27" s="1" t="e">
        <f t="shared" ca="1" si="3"/>
        <v>#NAME?</v>
      </c>
      <c r="AJ27" s="1" t="e">
        <f t="shared" ca="1" si="4"/>
        <v>#NAME?</v>
      </c>
      <c r="AK27" s="1" t="e">
        <f t="shared" ca="1" si="5"/>
        <v>#NAME?</v>
      </c>
      <c r="AL27" s="1" t="e">
        <f t="shared" ca="1" si="6"/>
        <v>#NAME?</v>
      </c>
    </row>
  </sheetData>
  <mergeCells count="2">
    <mergeCell ref="AG2:AH2"/>
    <mergeCell ref="AI2:A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2023-05-28T09:57:13Z</dcterms:created>
  <dcterms:modified xsi:type="dcterms:W3CDTF">2023-05-28T15:08:43Z</dcterms:modified>
</cp:coreProperties>
</file>