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605CED2-A88C-4475-B792-8F7508C8191B}" xr6:coauthVersionLast="47" xr6:coauthVersionMax="47" xr10:uidLastSave="{00000000-0000-0000-0000-000000000000}"/>
  <bookViews>
    <workbookView xWindow="-110" yWindow="-110" windowWidth="19420" windowHeight="10300" xr2:uid="{166CD03D-F95F-4B34-8FE5-338A5E88CFCB}"/>
  </bookViews>
  <sheets>
    <sheet name="Title" sheetId="5" r:id="rId1"/>
    <sheet name="Roots A" sheetId="1" r:id="rId2"/>
    <sheet name="Roots B" sheetId="2" r:id="rId3"/>
    <sheet name="Roots C" sheetId="3" r:id="rId4"/>
    <sheet name="Roots D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4" l="1"/>
  <c r="O44" i="4" a="1"/>
  <c r="N44" i="4"/>
  <c r="N44" i="4" a="1"/>
  <c r="M44" i="4" a="1"/>
  <c r="M44" i="4" s="1"/>
  <c r="L44" i="4" a="1"/>
  <c r="L44" i="4" s="1"/>
  <c r="O42" i="4"/>
  <c r="O42" i="4" a="1"/>
  <c r="N42" i="4"/>
  <c r="N42" i="4" a="1"/>
  <c r="M42" i="4" a="1"/>
  <c r="M42" i="4" s="1"/>
  <c r="L42" i="4" a="1"/>
  <c r="L42" i="4" s="1"/>
  <c r="P33" i="4"/>
  <c r="P33" i="4" a="1"/>
  <c r="O33" i="4"/>
  <c r="O33" i="4" a="1"/>
  <c r="N33" i="4" a="1"/>
  <c r="N33" i="4" s="1"/>
  <c r="M33" i="4" a="1"/>
  <c r="M33" i="4" s="1"/>
  <c r="L33" i="4"/>
  <c r="L33" i="4" a="1"/>
  <c r="P27" i="4"/>
  <c r="P27" i="4" a="1"/>
  <c r="O27" i="4" a="1"/>
  <c r="O27" i="4" s="1"/>
  <c r="N27" i="4" a="1"/>
  <c r="N27" i="4" s="1"/>
  <c r="M27" i="4"/>
  <c r="M27" i="4" a="1"/>
  <c r="L27" i="4"/>
  <c r="L27" i="4" a="1"/>
  <c r="O22" i="4" a="1"/>
  <c r="O22" i="4" s="1"/>
  <c r="N22" i="4" a="1"/>
  <c r="N22" i="4" s="1"/>
  <c r="M22" i="4"/>
  <c r="M22" i="4" a="1"/>
  <c r="L22" i="4"/>
  <c r="L22" i="4" a="1"/>
  <c r="P16" i="4" a="1"/>
  <c r="P16" i="4" s="1"/>
  <c r="O16" i="4" a="1"/>
  <c r="O16" i="4" s="1"/>
  <c r="N16" i="4"/>
  <c r="N16" i="4" a="1"/>
  <c r="M16" i="4"/>
  <c r="M16" i="4" a="1"/>
  <c r="L16" i="4" a="1"/>
  <c r="L16" i="4" s="1"/>
  <c r="P10" i="4" a="1"/>
  <c r="P10" i="4" s="1"/>
  <c r="O10" i="4"/>
  <c r="O10" i="4" a="1"/>
  <c r="N10" i="4"/>
  <c r="N10" i="4" a="1"/>
  <c r="M10" i="4" a="1"/>
  <c r="M10" i="4" s="1"/>
  <c r="L10" i="4" a="1"/>
  <c r="L10" i="4" s="1"/>
  <c r="O5" i="4"/>
  <c r="O5" i="4" a="1"/>
  <c r="N5" i="4"/>
  <c r="N5" i="4" a="1"/>
  <c r="M5" i="4" a="1"/>
  <c r="M5" i="4" s="1"/>
  <c r="L5" i="4" a="1"/>
  <c r="L5" i="4" s="1"/>
  <c r="R3" i="4"/>
  <c r="R3" i="4" a="1"/>
  <c r="N22" i="3"/>
  <c r="N22" i="3" a="1"/>
  <c r="M22" i="3" a="1"/>
  <c r="M22" i="3" s="1"/>
  <c r="L22" i="3" a="1"/>
  <c r="L22" i="3" s="1"/>
  <c r="V16" i="3"/>
  <c r="V16" i="3" a="1"/>
  <c r="U16" i="3"/>
  <c r="U16" i="3" a="1"/>
  <c r="T16" i="3" a="1"/>
  <c r="T16" i="3" s="1"/>
  <c r="S16" i="3" a="1"/>
  <c r="S16" i="3" s="1"/>
  <c r="O16" i="3" a="1"/>
  <c r="O16" i="3" s="1"/>
  <c r="N16" i="3" a="1"/>
  <c r="N16" i="3" s="1"/>
  <c r="M16" i="3" a="1"/>
  <c r="M16" i="3" s="1"/>
  <c r="L16" i="3" a="1"/>
  <c r="L16" i="3" s="1"/>
  <c r="P11" i="3" a="1"/>
  <c r="P11" i="3" s="1"/>
  <c r="O11" i="3" a="1"/>
  <c r="O11" i="3" s="1"/>
  <c r="N11" i="3" a="1"/>
  <c r="N11" i="3" s="1"/>
  <c r="M11" i="3" a="1"/>
  <c r="M11" i="3" s="1"/>
  <c r="L11" i="3" a="1"/>
  <c r="L11" i="3" s="1"/>
  <c r="N5" i="3" a="1"/>
  <c r="N5" i="3" s="1"/>
  <c r="M5" i="3" a="1"/>
  <c r="M5" i="3" s="1"/>
  <c r="L5" i="3" a="1"/>
  <c r="L5" i="3" s="1"/>
  <c r="R3" i="3" a="1"/>
  <c r="R3" i="3" s="1"/>
  <c r="O29" i="2" a="1"/>
  <c r="O29" i="2" s="1"/>
  <c r="N29" i="2" a="1"/>
  <c r="N29" i="2" s="1"/>
  <c r="M29" i="2" a="1"/>
  <c r="M29" i="2" s="1"/>
  <c r="O27" i="2" a="1"/>
  <c r="O27" i="2" s="1"/>
  <c r="N27" i="2" a="1"/>
  <c r="N27" i="2" s="1"/>
  <c r="M27" i="2" a="1"/>
  <c r="M27" i="2" s="1"/>
  <c r="Q21" i="2" a="1"/>
  <c r="Q21" i="2" s="1"/>
  <c r="P21" i="2" a="1"/>
  <c r="P21" i="2" s="1"/>
  <c r="O21" i="2" a="1"/>
  <c r="O21" i="2" s="1"/>
  <c r="N21" i="2" a="1"/>
  <c r="N21" i="2" s="1"/>
  <c r="M21" i="2" a="1"/>
  <c r="M21" i="2" s="1"/>
  <c r="Q15" i="2" a="1"/>
  <c r="Q15" i="2" s="1"/>
  <c r="P15" i="2" a="1"/>
  <c r="P15" i="2" s="1"/>
  <c r="O15" i="2" a="1"/>
  <c r="O15" i="2" s="1"/>
  <c r="N15" i="2" a="1"/>
  <c r="N15" i="2" s="1"/>
  <c r="M15" i="2" a="1"/>
  <c r="M15" i="2" s="1"/>
  <c r="W12" i="2" a="1"/>
  <c r="W12" i="2" s="1"/>
  <c r="W11" i="2" a="1"/>
  <c r="W11" i="2" s="1"/>
  <c r="W10" i="2" a="1"/>
  <c r="W10" i="2" s="1"/>
  <c r="Q10" i="2" a="1"/>
  <c r="Q10" i="2" s="1"/>
  <c r="P10" i="2" a="1"/>
  <c r="P10" i="2" s="1"/>
  <c r="O10" i="2" a="1"/>
  <c r="O10" i="2" s="1"/>
  <c r="N10" i="2" a="1"/>
  <c r="N10" i="2" s="1"/>
  <c r="M10" i="2" a="1"/>
  <c r="M10" i="2" s="1"/>
  <c r="W9" i="2" a="1"/>
  <c r="W9" i="2" s="1"/>
  <c r="S9" i="2" a="1"/>
  <c r="S9" i="2" s="1"/>
  <c r="P5" i="2" a="1"/>
  <c r="P5" i="2" s="1"/>
  <c r="O5" i="2" a="1"/>
  <c r="O5" i="2" s="1"/>
  <c r="N5" i="2" a="1"/>
  <c r="N5" i="2" s="1"/>
  <c r="M5" i="2" a="1"/>
  <c r="M5" i="2" s="1"/>
  <c r="W4" i="2" a="1"/>
  <c r="W4" i="2" s="1"/>
  <c r="W3" i="2" a="1"/>
  <c r="W3" i="2" s="1"/>
  <c r="S3" i="2" a="1"/>
  <c r="S3" i="2" s="1"/>
  <c r="M3" i="1" a="1"/>
  <c r="M3" i="1" s="1"/>
  <c r="M37" i="4"/>
  <c r="A30" i="4"/>
  <c r="A31" i="4" s="1"/>
  <c r="A29" i="4"/>
  <c r="B29" i="4" s="1"/>
  <c r="B28" i="4"/>
  <c r="A5" i="4"/>
  <c r="B5" i="4" s="1"/>
  <c r="A4" i="4"/>
  <c r="B4" i="4" s="1"/>
  <c r="B3" i="4"/>
  <c r="B24" i="3"/>
  <c r="A24" i="3"/>
  <c r="A25" i="3" s="1"/>
  <c r="B23" i="3"/>
  <c r="A4" i="3"/>
  <c r="A5" i="3" s="1"/>
  <c r="B3" i="3"/>
  <c r="A29" i="2"/>
  <c r="B29" i="2" s="1"/>
  <c r="B28" i="2"/>
  <c r="X10" i="2"/>
  <c r="X9" i="2"/>
  <c r="X4" i="2"/>
  <c r="B4" i="2"/>
  <c r="A4" i="2"/>
  <c r="A5" i="2" s="1"/>
  <c r="X3" i="2"/>
  <c r="B3" i="2"/>
  <c r="A31" i="1"/>
  <c r="A30" i="1"/>
  <c r="B30" i="1" s="1"/>
  <c r="A29" i="1"/>
  <c r="B29" i="1" s="1"/>
  <c r="B28" i="1"/>
  <c r="B4" i="1"/>
  <c r="A4" i="1"/>
  <c r="A5" i="1" s="1"/>
  <c r="B3" i="1"/>
  <c r="M4" i="1" l="1"/>
  <c r="P11" i="2"/>
  <c r="N22" i="2"/>
  <c r="O6" i="2"/>
  <c r="M28" i="2"/>
  <c r="O30" i="2"/>
  <c r="M6" i="3"/>
  <c r="N23" i="3"/>
  <c r="M11" i="4"/>
  <c r="L34" i="4"/>
  <c r="T11" i="2"/>
  <c r="T10" i="2"/>
  <c r="T9" i="2"/>
  <c r="M11" i="2"/>
  <c r="Q11" i="2"/>
  <c r="O22" i="2"/>
  <c r="O12" i="3"/>
  <c r="M6" i="4"/>
  <c r="M34" i="4"/>
  <c r="L43" i="4"/>
  <c r="L45" i="4"/>
  <c r="N12" i="3"/>
  <c r="P6" i="2"/>
  <c r="N28" i="2"/>
  <c r="N6" i="3"/>
  <c r="N11" i="4"/>
  <c r="L6" i="4"/>
  <c r="N11" i="2"/>
  <c r="P22" i="2"/>
  <c r="L12" i="3"/>
  <c r="P12" i="3"/>
  <c r="N6" i="4"/>
  <c r="N34" i="4"/>
  <c r="M43" i="4"/>
  <c r="M45" i="4"/>
  <c r="S5" i="4"/>
  <c r="S4" i="4"/>
  <c r="S3" i="4"/>
  <c r="O45" i="4"/>
  <c r="M6" i="2"/>
  <c r="O28" i="2"/>
  <c r="M30" i="2"/>
  <c r="L23" i="3"/>
  <c r="O11" i="4"/>
  <c r="P34" i="4"/>
  <c r="O43" i="4"/>
  <c r="O11" i="2"/>
  <c r="M22" i="2"/>
  <c r="Q22" i="2"/>
  <c r="M12" i="3"/>
  <c r="O6" i="4"/>
  <c r="O34" i="4"/>
  <c r="N43" i="4"/>
  <c r="N45" i="4"/>
  <c r="T4" i="2"/>
  <c r="T5" i="2"/>
  <c r="T3" i="2"/>
  <c r="N6" i="2"/>
  <c r="N30" i="2"/>
  <c r="L6" i="3"/>
  <c r="M23" i="3"/>
  <c r="L11" i="4"/>
  <c r="P11" i="4"/>
  <c r="A6" i="2"/>
  <c r="B5" i="2"/>
  <c r="A6" i="1"/>
  <c r="B5" i="1"/>
  <c r="A32" i="4"/>
  <c r="B31" i="4"/>
  <c r="A32" i="1"/>
  <c r="B31" i="1"/>
  <c r="B5" i="3"/>
  <c r="A6" i="3"/>
  <c r="A26" i="3"/>
  <c r="B25" i="3"/>
  <c r="A6" i="4"/>
  <c r="B30" i="4"/>
  <c r="A30" i="2"/>
  <c r="B4" i="3"/>
  <c r="A33" i="1" l="1"/>
  <c r="B32" i="1"/>
  <c r="A7" i="4"/>
  <c r="B6" i="4"/>
  <c r="A27" i="3"/>
  <c r="B26" i="3"/>
  <c r="B6" i="3"/>
  <c r="A7" i="3"/>
  <c r="B30" i="2"/>
  <c r="A31" i="2"/>
  <c r="A33" i="4"/>
  <c r="B32" i="4"/>
  <c r="A7" i="1"/>
  <c r="B6" i="1"/>
  <c r="B6" i="2"/>
  <c r="A7" i="2"/>
  <c r="B7" i="4" l="1"/>
  <c r="A8" i="4"/>
  <c r="A34" i="1"/>
  <c r="B33" i="1"/>
  <c r="A8" i="2"/>
  <c r="B7" i="2"/>
  <c r="A8" i="3"/>
  <c r="B7" i="3"/>
  <c r="A8" i="1"/>
  <c r="B7" i="1"/>
  <c r="A28" i="3"/>
  <c r="B27" i="3"/>
  <c r="B33" i="4"/>
  <c r="A34" i="4"/>
  <c r="A32" i="2"/>
  <c r="B31" i="2"/>
  <c r="B8" i="2" l="1"/>
  <c r="A9" i="2"/>
  <c r="B28" i="3"/>
  <c r="A29" i="3"/>
  <c r="B34" i="1"/>
  <c r="A35" i="1"/>
  <c r="A9" i="4"/>
  <c r="B8" i="4"/>
  <c r="A9" i="1"/>
  <c r="B8" i="1"/>
  <c r="A33" i="2"/>
  <c r="B32" i="2"/>
  <c r="A9" i="3"/>
  <c r="B8" i="3"/>
  <c r="B34" i="4"/>
  <c r="A35" i="4"/>
  <c r="M17" i="3" l="1"/>
  <c r="S3" i="3"/>
  <c r="S4" i="3"/>
  <c r="L17" i="3"/>
  <c r="O17" i="3"/>
  <c r="N17" i="3"/>
  <c r="V12" i="2"/>
  <c r="X12" i="2" s="1"/>
  <c r="V11" i="2"/>
  <c r="B9" i="3"/>
  <c r="A10" i="3"/>
  <c r="A30" i="3"/>
  <c r="B29" i="3"/>
  <c r="A34" i="2"/>
  <c r="B33" i="2"/>
  <c r="B9" i="2"/>
  <c r="A10" i="2"/>
  <c r="A10" i="1"/>
  <c r="B9" i="1"/>
  <c r="A36" i="4"/>
  <c r="B35" i="4"/>
  <c r="A36" i="1"/>
  <c r="B35" i="1"/>
  <c r="A10" i="4"/>
  <c r="B9" i="4"/>
  <c r="A37" i="1" l="1"/>
  <c r="B36" i="1"/>
  <c r="A31" i="3"/>
  <c r="B30" i="3"/>
  <c r="A11" i="3"/>
  <c r="B10" i="3"/>
  <c r="A11" i="1"/>
  <c r="B10" i="1"/>
  <c r="B34" i="2"/>
  <c r="A35" i="2"/>
  <c r="A37" i="4"/>
  <c r="B36" i="4"/>
  <c r="B10" i="2"/>
  <c r="A11" i="2"/>
  <c r="B10" i="4"/>
  <c r="A11" i="4"/>
  <c r="X11" i="2"/>
  <c r="A12" i="3" l="1"/>
  <c r="B11" i="3"/>
  <c r="A12" i="2"/>
  <c r="B11" i="2"/>
  <c r="B37" i="4"/>
  <c r="A38" i="4"/>
  <c r="A32" i="3"/>
  <c r="B31" i="3"/>
  <c r="A12" i="4"/>
  <c r="B11" i="4"/>
  <c r="A36" i="2"/>
  <c r="B35" i="2"/>
  <c r="A38" i="1"/>
  <c r="B37" i="1"/>
  <c r="A12" i="1"/>
  <c r="B11" i="1"/>
  <c r="B32" i="3" l="1"/>
  <c r="A33" i="3"/>
  <c r="A13" i="1"/>
  <c r="B12" i="1"/>
  <c r="B38" i="1"/>
  <c r="A39" i="1"/>
  <c r="A39" i="4"/>
  <c r="B38" i="4"/>
  <c r="A37" i="2"/>
  <c r="B36" i="2"/>
  <c r="B12" i="2"/>
  <c r="A13" i="2"/>
  <c r="A13" i="4"/>
  <c r="B12" i="4"/>
  <c r="B12" i="3"/>
  <c r="A13" i="3"/>
  <c r="A14" i="2" l="1"/>
  <c r="B13" i="2"/>
  <c r="A40" i="4"/>
  <c r="B39" i="4"/>
  <c r="A14" i="3"/>
  <c r="B13" i="3"/>
  <c r="A40" i="1"/>
  <c r="B39" i="1"/>
  <c r="A14" i="4"/>
  <c r="B13" i="4"/>
  <c r="A14" i="1"/>
  <c r="B13" i="1"/>
  <c r="A34" i="3"/>
  <c r="B33" i="3"/>
  <c r="A38" i="2"/>
  <c r="B37" i="2"/>
  <c r="B38" i="2" l="1"/>
  <c r="A39" i="2"/>
  <c r="A41" i="1"/>
  <c r="B40" i="1"/>
  <c r="A35" i="3"/>
  <c r="B34" i="3"/>
  <c r="B14" i="3"/>
  <c r="A15" i="3"/>
  <c r="A15" i="1"/>
  <c r="B14" i="1"/>
  <c r="A41" i="4"/>
  <c r="B40" i="4"/>
  <c r="A15" i="4"/>
  <c r="B14" i="4"/>
  <c r="A15" i="2"/>
  <c r="B14" i="2"/>
  <c r="N17" i="4" l="1"/>
  <c r="M17" i="4"/>
  <c r="P17" i="4"/>
  <c r="L17" i="4"/>
  <c r="O17" i="4"/>
  <c r="B15" i="2"/>
  <c r="A16" i="2"/>
  <c r="A16" i="3"/>
  <c r="B15" i="3"/>
  <c r="B15" i="4"/>
  <c r="A16" i="4"/>
  <c r="A36" i="3"/>
  <c r="B35" i="3"/>
  <c r="B41" i="4"/>
  <c r="A42" i="4"/>
  <c r="A42" i="1"/>
  <c r="B41" i="1"/>
  <c r="A40" i="2"/>
  <c r="B39" i="2"/>
  <c r="A16" i="1"/>
  <c r="B15" i="1"/>
  <c r="B42" i="1" l="1"/>
  <c r="A43" i="1"/>
  <c r="A17" i="3"/>
  <c r="B16" i="3"/>
  <c r="A43" i="4"/>
  <c r="B42" i="4"/>
  <c r="A17" i="2"/>
  <c r="B16" i="2"/>
  <c r="A17" i="1"/>
  <c r="B16" i="1"/>
  <c r="B36" i="3"/>
  <c r="A37" i="3"/>
  <c r="A41" i="2"/>
  <c r="B40" i="2"/>
  <c r="A17" i="4"/>
  <c r="B16" i="4"/>
  <c r="A18" i="1" l="1"/>
  <c r="B17" i="1"/>
  <c r="B17" i="4"/>
  <c r="A18" i="4"/>
  <c r="B43" i="4"/>
  <c r="A44" i="4"/>
  <c r="A38" i="3"/>
  <c r="B37" i="3"/>
  <c r="A44" i="1"/>
  <c r="B43" i="1"/>
  <c r="A18" i="2"/>
  <c r="B17" i="2"/>
  <c r="A42" i="2"/>
  <c r="B41" i="2"/>
  <c r="B17" i="3"/>
  <c r="A18" i="3"/>
  <c r="A39" i="3" l="1"/>
  <c r="B38" i="3"/>
  <c r="A45" i="4"/>
  <c r="B44" i="4"/>
  <c r="B42" i="2"/>
  <c r="A43" i="2"/>
  <c r="A19" i="4"/>
  <c r="B18" i="4"/>
  <c r="A19" i="3"/>
  <c r="B18" i="3"/>
  <c r="B18" i="2"/>
  <c r="A19" i="2"/>
  <c r="A45" i="1"/>
  <c r="B44" i="1"/>
  <c r="A19" i="1"/>
  <c r="B18" i="1"/>
  <c r="A20" i="1" l="1"/>
  <c r="B19" i="1"/>
  <c r="A44" i="2"/>
  <c r="B43" i="2"/>
  <c r="B45" i="4"/>
  <c r="A46" i="4"/>
  <c r="A20" i="2"/>
  <c r="B19" i="2"/>
  <c r="A20" i="4"/>
  <c r="B19" i="4"/>
  <c r="A46" i="1"/>
  <c r="B45" i="1"/>
  <c r="A20" i="3"/>
  <c r="B19" i="3"/>
  <c r="A40" i="3"/>
  <c r="B39" i="3"/>
  <c r="B40" i="3" l="1"/>
  <c r="A41" i="3"/>
  <c r="A47" i="4"/>
  <c r="B46" i="4"/>
  <c r="A45" i="2"/>
  <c r="B44" i="2"/>
  <c r="A21" i="2"/>
  <c r="B20" i="2"/>
  <c r="B20" i="3"/>
  <c r="A21" i="3"/>
  <c r="B46" i="1"/>
  <c r="A47" i="1"/>
  <c r="B20" i="4"/>
  <c r="A21" i="4"/>
  <c r="A21" i="1"/>
  <c r="B20" i="1"/>
  <c r="M23" i="4" l="1"/>
  <c r="L23" i="4"/>
  <c r="O23" i="4"/>
  <c r="N23" i="4"/>
  <c r="A22" i="4"/>
  <c r="B21" i="4"/>
  <c r="A42" i="3"/>
  <c r="B41" i="3"/>
  <c r="A46" i="2"/>
  <c r="B45" i="2"/>
  <c r="B21" i="2"/>
  <c r="A22" i="2"/>
  <c r="A48" i="1"/>
  <c r="B47" i="1"/>
  <c r="A22" i="3"/>
  <c r="B22" i="3" s="1"/>
  <c r="B21" i="3"/>
  <c r="A22" i="1"/>
  <c r="B21" i="1"/>
  <c r="A48" i="4"/>
  <c r="B47" i="4"/>
  <c r="A43" i="3" l="1"/>
  <c r="B43" i="3" s="1"/>
  <c r="B42" i="3"/>
  <c r="A23" i="1"/>
  <c r="B22" i="1"/>
  <c r="A49" i="1"/>
  <c r="B48" i="1"/>
  <c r="A23" i="4"/>
  <c r="B22" i="4"/>
  <c r="B46" i="2"/>
  <c r="A47" i="2"/>
  <c r="A23" i="2"/>
  <c r="B22" i="2"/>
  <c r="A49" i="4"/>
  <c r="B48" i="4"/>
  <c r="B23" i="4" l="1"/>
  <c r="A24" i="4"/>
  <c r="B49" i="4"/>
  <c r="A50" i="4"/>
  <c r="A50" i="1"/>
  <c r="B49" i="1"/>
  <c r="B23" i="2"/>
  <c r="A24" i="2"/>
  <c r="A24" i="1"/>
  <c r="B23" i="1"/>
  <c r="A48" i="2"/>
  <c r="B47" i="2"/>
  <c r="B50" i="1" l="1"/>
  <c r="A51" i="1"/>
  <c r="A25" i="2"/>
  <c r="B24" i="2"/>
  <c r="A51" i="4"/>
  <c r="B50" i="4"/>
  <c r="A25" i="1"/>
  <c r="B24" i="1"/>
  <c r="A49" i="2"/>
  <c r="B48" i="2"/>
  <c r="A25" i="4"/>
  <c r="B24" i="4"/>
  <c r="A50" i="2" l="1"/>
  <c r="B49" i="2"/>
  <c r="A52" i="4"/>
  <c r="B51" i="4"/>
  <c r="A26" i="1"/>
  <c r="B25" i="1"/>
  <c r="A26" i="2"/>
  <c r="B25" i="2"/>
  <c r="A26" i="4"/>
  <c r="B25" i="4"/>
  <c r="A52" i="1"/>
  <c r="B51" i="1"/>
  <c r="A27" i="1" l="1"/>
  <c r="B27" i="1" s="1"/>
  <c r="B26" i="1"/>
  <c r="B26" i="4"/>
  <c r="A27" i="4"/>
  <c r="B27" i="4" s="1"/>
  <c r="A53" i="4"/>
  <c r="B53" i="4" s="1"/>
  <c r="B52" i="4"/>
  <c r="B50" i="2"/>
  <c r="A51" i="2"/>
  <c r="A27" i="2"/>
  <c r="B27" i="2" s="1"/>
  <c r="B26" i="2"/>
  <c r="A53" i="1"/>
  <c r="B53" i="1" s="1"/>
  <c r="B52" i="1"/>
  <c r="A52" i="2" l="1"/>
  <c r="B51" i="2"/>
  <c r="A53" i="2" l="1"/>
  <c r="B53" i="2" s="1"/>
  <c r="B5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<sst xmlns="http://schemas.openxmlformats.org/spreadsheetml/2006/main" count="112" uniqueCount="24">
  <si>
    <t>x</t>
  </si>
  <si>
    <t>f(x)</t>
  </si>
  <si>
    <t>BRENT</t>
  </si>
  <si>
    <t>f'(x)</t>
  </si>
  <si>
    <t>a</t>
  </si>
  <si>
    <t>b</t>
  </si>
  <si>
    <t>NEWTON</t>
  </si>
  <si>
    <t>f''(x)</t>
  </si>
  <si>
    <t>MNEWTON f(x)</t>
  </si>
  <si>
    <t>NEWTON f'(x)</t>
  </si>
  <si>
    <t>FMIN/FMAX</t>
  </si>
  <si>
    <t>mn</t>
  </si>
  <si>
    <t>f(mn)</t>
  </si>
  <si>
    <t>mx</t>
  </si>
  <si>
    <t>f(mx)</t>
  </si>
  <si>
    <t>SECANT</t>
  </si>
  <si>
    <t>MNEWTON</t>
  </si>
  <si>
    <t>BISECTION</t>
  </si>
  <si>
    <t>MNEWTON for f(x)</t>
  </si>
  <si>
    <t>NEWTON for f'(x)</t>
  </si>
  <si>
    <t>Real Statistics Using Excel</t>
  </si>
  <si>
    <t>Updated</t>
  </si>
  <si>
    <t>Copyright © 2013 - 2023 Charles Zaiontz</t>
  </si>
  <si>
    <t>Root-finding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</si>
</sst>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exp(x/2)+x^3=0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'Roots A'!$A$3:$A$53</c:f>
              <c:numCache>
                <c:formatCode>General</c:formatCode>
                <c:ptCount val="5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-4.3999999999999995</c:v>
                </c:pt>
                <c:pt idx="4">
                  <c:v>-4.1999999999999993</c:v>
                </c:pt>
                <c:pt idx="5">
                  <c:v>-3.9999999999999991</c:v>
                </c:pt>
                <c:pt idx="6">
                  <c:v>-3.7999999999999989</c:v>
                </c:pt>
                <c:pt idx="7">
                  <c:v>-3.5999999999999988</c:v>
                </c:pt>
                <c:pt idx="8">
                  <c:v>-3.3999999999999986</c:v>
                </c:pt>
                <c:pt idx="9">
                  <c:v>-3.1999999999999984</c:v>
                </c:pt>
                <c:pt idx="10">
                  <c:v>-2.9999999999999982</c:v>
                </c:pt>
                <c:pt idx="11">
                  <c:v>-2.799999999999998</c:v>
                </c:pt>
                <c:pt idx="12">
                  <c:v>-2.5999999999999979</c:v>
                </c:pt>
                <c:pt idx="13">
                  <c:v>-2.3999999999999977</c:v>
                </c:pt>
                <c:pt idx="14">
                  <c:v>-2.1999999999999975</c:v>
                </c:pt>
                <c:pt idx="15">
                  <c:v>-1.9999999999999976</c:v>
                </c:pt>
                <c:pt idx="16">
                  <c:v>-1.7999999999999976</c:v>
                </c:pt>
                <c:pt idx="17">
                  <c:v>-1.5999999999999976</c:v>
                </c:pt>
                <c:pt idx="18">
                  <c:v>-1.3999999999999977</c:v>
                </c:pt>
                <c:pt idx="19">
                  <c:v>-1.1999999999999977</c:v>
                </c:pt>
                <c:pt idx="20">
                  <c:v>-0.99999999999999778</c:v>
                </c:pt>
                <c:pt idx="21">
                  <c:v>-0.79999999999999782</c:v>
                </c:pt>
                <c:pt idx="22">
                  <c:v>-0.59999999999999787</c:v>
                </c:pt>
                <c:pt idx="23">
                  <c:v>-0.39999999999999786</c:v>
                </c:pt>
                <c:pt idx="24">
                  <c:v>-0.19999999999999785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0.60000000000000009</c:v>
                </c:pt>
                <c:pt idx="29">
                  <c:v>0.8</c:v>
                </c:pt>
                <c:pt idx="30">
                  <c:v>1</c:v>
                </c:pt>
                <c:pt idx="31">
                  <c:v>1.2</c:v>
                </c:pt>
                <c:pt idx="32">
                  <c:v>1.4</c:v>
                </c:pt>
                <c:pt idx="33">
                  <c:v>1.5999999999999999</c:v>
                </c:pt>
                <c:pt idx="34">
                  <c:v>1.7999999999999998</c:v>
                </c:pt>
                <c:pt idx="35">
                  <c:v>1.9999999999999998</c:v>
                </c:pt>
                <c:pt idx="36">
                  <c:v>2.1999999999999997</c:v>
                </c:pt>
                <c:pt idx="37">
                  <c:v>2.4</c:v>
                </c:pt>
                <c:pt idx="38">
                  <c:v>2.6</c:v>
                </c:pt>
                <c:pt idx="39">
                  <c:v>2.8000000000000003</c:v>
                </c:pt>
                <c:pt idx="40">
                  <c:v>3.0000000000000004</c:v>
                </c:pt>
                <c:pt idx="41">
                  <c:v>3.2000000000000006</c:v>
                </c:pt>
                <c:pt idx="42">
                  <c:v>3.4000000000000008</c:v>
                </c:pt>
                <c:pt idx="43">
                  <c:v>3.600000000000001</c:v>
                </c:pt>
                <c:pt idx="44">
                  <c:v>3.8000000000000012</c:v>
                </c:pt>
                <c:pt idx="45">
                  <c:v>4.0000000000000009</c:v>
                </c:pt>
                <c:pt idx="46">
                  <c:v>4.2000000000000011</c:v>
                </c:pt>
                <c:pt idx="47">
                  <c:v>4.4000000000000012</c:v>
                </c:pt>
                <c:pt idx="48">
                  <c:v>4.6000000000000014</c:v>
                </c:pt>
                <c:pt idx="49">
                  <c:v>4.8000000000000016</c:v>
                </c:pt>
                <c:pt idx="50">
                  <c:v>5.0000000000000018</c:v>
                </c:pt>
              </c:numCache>
            </c:numRef>
          </c:xVal>
          <c:yVal>
            <c:numRef>
              <c:f>'Roots A'!$B$3:$B$53</c:f>
              <c:numCache>
                <c:formatCode>General</c:formatCode>
                <c:ptCount val="51"/>
                <c:pt idx="0">
                  <c:v>-124.9179150013761</c:v>
                </c:pt>
                <c:pt idx="1">
                  <c:v>-110.50128204671059</c:v>
                </c:pt>
                <c:pt idx="2">
                  <c:v>-97.235741156277172</c:v>
                </c:pt>
                <c:pt idx="3">
                  <c:v>-85.073196841637639</c:v>
                </c:pt>
                <c:pt idx="4">
                  <c:v>-73.965543571746977</c:v>
                </c:pt>
                <c:pt idx="5">
                  <c:v>-63.864664716763343</c:v>
                </c:pt>
                <c:pt idx="6">
                  <c:v>-54.722431380777323</c:v>
                </c:pt>
                <c:pt idx="7">
                  <c:v>-46.490701111778364</c:v>
                </c:pt>
                <c:pt idx="8">
                  <c:v>-39.121316475947218</c:v>
                </c:pt>
                <c:pt idx="9">
                  <c:v>-32.566103482005296</c:v>
                </c:pt>
                <c:pt idx="10">
                  <c:v>-26.776869839851521</c:v>
                </c:pt>
                <c:pt idx="11">
                  <c:v>-21.70540303605835</c:v>
                </c:pt>
                <c:pt idx="12">
                  <c:v>-17.303468206965945</c:v>
                </c:pt>
                <c:pt idx="13">
                  <c:v>-13.522805788087759</c:v>
                </c:pt>
                <c:pt idx="14">
                  <c:v>-10.315128916301884</c:v>
                </c:pt>
                <c:pt idx="15">
                  <c:v>-7.6321205588285279</c:v>
                </c:pt>
                <c:pt idx="16">
                  <c:v>-5.4254303402593775</c:v>
                </c:pt>
                <c:pt idx="17">
                  <c:v>-3.6466710358827603</c:v>
                </c:pt>
                <c:pt idx="18">
                  <c:v>-2.2474146962085761</c:v>
                </c:pt>
                <c:pt idx="19">
                  <c:v>-1.179188363905963</c:v>
                </c:pt>
                <c:pt idx="20">
                  <c:v>-0.39346934028735925</c:v>
                </c:pt>
                <c:pt idx="21">
                  <c:v>0.15832004603564409</c:v>
                </c:pt>
                <c:pt idx="22">
                  <c:v>0.5248182206817209</c:v>
                </c:pt>
                <c:pt idx="23">
                  <c:v>0.75473075307798376</c:v>
                </c:pt>
                <c:pt idx="24">
                  <c:v>0.89683741803596073</c:v>
                </c:pt>
                <c:pt idx="25">
                  <c:v>1</c:v>
                </c:pt>
                <c:pt idx="26">
                  <c:v>1.1131709180756477</c:v>
                </c:pt>
                <c:pt idx="27">
                  <c:v>1.2854027581601699</c:v>
                </c:pt>
                <c:pt idx="28">
                  <c:v>1.5658588075760034</c:v>
                </c:pt>
                <c:pt idx="29">
                  <c:v>2.0038246976412704</c:v>
                </c:pt>
                <c:pt idx="30">
                  <c:v>2.6487212707001282</c:v>
                </c:pt>
                <c:pt idx="31">
                  <c:v>3.5501188003905089</c:v>
                </c:pt>
                <c:pt idx="32">
                  <c:v>4.757752707470476</c:v>
                </c:pt>
                <c:pt idx="33">
                  <c:v>6.3215409284924666</c:v>
                </c:pt>
                <c:pt idx="34">
                  <c:v>8.291603111156947</c:v>
                </c:pt>
                <c:pt idx="35">
                  <c:v>10.718281828459043</c:v>
                </c:pt>
                <c:pt idx="36">
                  <c:v>13.652166023946428</c:v>
                </c:pt>
                <c:pt idx="37">
                  <c:v>17.144116922736547</c:v>
                </c:pt>
                <c:pt idx="38">
                  <c:v>21.24529666761925</c:v>
                </c:pt>
                <c:pt idx="39">
                  <c:v>26.007199966844681</c:v>
                </c:pt>
                <c:pt idx="40">
                  <c:v>31.481689070338078</c:v>
                </c:pt>
                <c:pt idx="41">
                  <c:v>37.721032424395133</c:v>
                </c:pt>
                <c:pt idx="42">
                  <c:v>44.777947391727231</c:v>
                </c:pt>
                <c:pt idx="43">
                  <c:v>52.705647464412984</c:v>
                </c:pt>
                <c:pt idx="44">
                  <c:v>61.55789444227932</c:v>
                </c:pt>
                <c:pt idx="45">
                  <c:v>71.389056098930695</c:v>
                </c:pt>
                <c:pt idx="46">
                  <c:v>82.254169912567704</c:v>
                </c:pt>
                <c:pt idx="47">
                  <c:v>94.209013499434192</c:v>
                </c:pt>
                <c:pt idx="48">
                  <c:v>107.31018245481482</c:v>
                </c:pt>
                <c:pt idx="49">
                  <c:v>121.61517638064173</c:v>
                </c:pt>
                <c:pt idx="50">
                  <c:v>137.18249396070362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DD-426D-A9EE-62D0BA4FC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935744"/>
        <c:axId val="1786936160"/>
      </c:scatterChart>
      <c:valAx>
        <c:axId val="178693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36160"/>
        <c:crosses val="autoZero"/>
        <c:crossBetween val="midCat"/>
      </c:valAx>
      <c:valAx>
        <c:axId val="178693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3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x^3+3*x^2-6*x-8=0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'Roots B'!$A$3:$A$53</c:f>
              <c:numCache>
                <c:formatCode>General</c:formatCode>
                <c:ptCount val="5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-4.3999999999999995</c:v>
                </c:pt>
                <c:pt idx="4">
                  <c:v>-4.1999999999999993</c:v>
                </c:pt>
                <c:pt idx="5">
                  <c:v>-3.9999999999999991</c:v>
                </c:pt>
                <c:pt idx="6">
                  <c:v>-3.7999999999999989</c:v>
                </c:pt>
                <c:pt idx="7">
                  <c:v>-3.5999999999999988</c:v>
                </c:pt>
                <c:pt idx="8">
                  <c:v>-3.3999999999999986</c:v>
                </c:pt>
                <c:pt idx="9">
                  <c:v>-3.1999999999999984</c:v>
                </c:pt>
                <c:pt idx="10">
                  <c:v>-2.9999999999999982</c:v>
                </c:pt>
                <c:pt idx="11">
                  <c:v>-2.799999999999998</c:v>
                </c:pt>
                <c:pt idx="12">
                  <c:v>-2.5999999999999979</c:v>
                </c:pt>
                <c:pt idx="13">
                  <c:v>-2.3999999999999977</c:v>
                </c:pt>
                <c:pt idx="14">
                  <c:v>-2.1999999999999975</c:v>
                </c:pt>
                <c:pt idx="15">
                  <c:v>-1.9999999999999976</c:v>
                </c:pt>
                <c:pt idx="16">
                  <c:v>-1.7999999999999976</c:v>
                </c:pt>
                <c:pt idx="17">
                  <c:v>-1.5999999999999976</c:v>
                </c:pt>
                <c:pt idx="18">
                  <c:v>-1.3999999999999977</c:v>
                </c:pt>
                <c:pt idx="19">
                  <c:v>-1.1999999999999977</c:v>
                </c:pt>
                <c:pt idx="20">
                  <c:v>-0.99999999999999778</c:v>
                </c:pt>
                <c:pt idx="21">
                  <c:v>-0.79999999999999782</c:v>
                </c:pt>
                <c:pt idx="22">
                  <c:v>-0.59999999999999787</c:v>
                </c:pt>
                <c:pt idx="23">
                  <c:v>-0.39999999999999786</c:v>
                </c:pt>
                <c:pt idx="24">
                  <c:v>-0.19999999999999785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0.60000000000000009</c:v>
                </c:pt>
                <c:pt idx="29">
                  <c:v>0.8</c:v>
                </c:pt>
                <c:pt idx="30">
                  <c:v>1</c:v>
                </c:pt>
                <c:pt idx="31">
                  <c:v>1.2</c:v>
                </c:pt>
                <c:pt idx="32">
                  <c:v>1.4</c:v>
                </c:pt>
                <c:pt idx="33">
                  <c:v>1.5999999999999999</c:v>
                </c:pt>
                <c:pt idx="34">
                  <c:v>1.7999999999999998</c:v>
                </c:pt>
                <c:pt idx="35">
                  <c:v>1.9999999999999998</c:v>
                </c:pt>
                <c:pt idx="36">
                  <c:v>2.1999999999999997</c:v>
                </c:pt>
                <c:pt idx="37">
                  <c:v>2.4</c:v>
                </c:pt>
                <c:pt idx="38">
                  <c:v>2.6</c:v>
                </c:pt>
                <c:pt idx="39">
                  <c:v>2.8000000000000003</c:v>
                </c:pt>
                <c:pt idx="40">
                  <c:v>3.0000000000000004</c:v>
                </c:pt>
                <c:pt idx="41">
                  <c:v>3.2000000000000006</c:v>
                </c:pt>
                <c:pt idx="42">
                  <c:v>3.4000000000000008</c:v>
                </c:pt>
                <c:pt idx="43">
                  <c:v>3.600000000000001</c:v>
                </c:pt>
                <c:pt idx="44">
                  <c:v>3.8000000000000012</c:v>
                </c:pt>
                <c:pt idx="45">
                  <c:v>4.0000000000000009</c:v>
                </c:pt>
                <c:pt idx="46">
                  <c:v>4.2000000000000011</c:v>
                </c:pt>
                <c:pt idx="47">
                  <c:v>4.4000000000000012</c:v>
                </c:pt>
                <c:pt idx="48">
                  <c:v>4.6000000000000014</c:v>
                </c:pt>
                <c:pt idx="49">
                  <c:v>4.8000000000000016</c:v>
                </c:pt>
                <c:pt idx="50">
                  <c:v>5.0000000000000018</c:v>
                </c:pt>
              </c:numCache>
            </c:numRef>
          </c:xVal>
          <c:yVal>
            <c:numRef>
              <c:f>'Roots B'!$B$3:$B$53</c:f>
              <c:numCache>
                <c:formatCode>General</c:formatCode>
                <c:ptCount val="51"/>
                <c:pt idx="0">
                  <c:v>-28</c:v>
                </c:pt>
                <c:pt idx="1">
                  <c:v>-20.671999999999997</c:v>
                </c:pt>
                <c:pt idx="2">
                  <c:v>-14.255999999999982</c:v>
                </c:pt>
                <c:pt idx="3">
                  <c:v>-8.7039999999999864</c:v>
                </c:pt>
                <c:pt idx="4">
                  <c:v>-3.9679999999999893</c:v>
                </c:pt>
                <c:pt idx="5">
                  <c:v>1.4210854715202004E-14</c:v>
                </c:pt>
                <c:pt idx="6">
                  <c:v>3.2480000000000153</c:v>
                </c:pt>
                <c:pt idx="7">
                  <c:v>5.8240000000000123</c:v>
                </c:pt>
                <c:pt idx="8">
                  <c:v>7.7760000000000105</c:v>
                </c:pt>
                <c:pt idx="9">
                  <c:v>9.1520000000000081</c:v>
                </c:pt>
                <c:pt idx="10">
                  <c:v>10.000000000000007</c:v>
                </c:pt>
                <c:pt idx="11">
                  <c:v>10.368000000000002</c:v>
                </c:pt>
                <c:pt idx="12">
                  <c:v>10.303999999999995</c:v>
                </c:pt>
                <c:pt idx="13">
                  <c:v>9.855999999999991</c:v>
                </c:pt>
                <c:pt idx="14">
                  <c:v>9.0719999999999885</c:v>
                </c:pt>
                <c:pt idx="15">
                  <c:v>7.9999999999999858</c:v>
                </c:pt>
                <c:pt idx="16">
                  <c:v>6.6879999999999846</c:v>
                </c:pt>
                <c:pt idx="17">
                  <c:v>5.1839999999999797</c:v>
                </c:pt>
                <c:pt idx="18">
                  <c:v>3.53599999999998</c:v>
                </c:pt>
                <c:pt idx="19">
                  <c:v>1.7919999999999803</c:v>
                </c:pt>
                <c:pt idx="20">
                  <c:v>-1.9539925233402755E-14</c:v>
                </c:pt>
                <c:pt idx="21">
                  <c:v>-1.7920000000000194</c:v>
                </c:pt>
                <c:pt idx="22">
                  <c:v>-3.5360000000000182</c:v>
                </c:pt>
                <c:pt idx="23">
                  <c:v>-5.184000000000017</c:v>
                </c:pt>
                <c:pt idx="24">
                  <c:v>-6.6880000000000148</c:v>
                </c:pt>
                <c:pt idx="25">
                  <c:v>-8</c:v>
                </c:pt>
                <c:pt idx="26">
                  <c:v>-9.0719999999999992</c:v>
                </c:pt>
                <c:pt idx="27">
                  <c:v>-9.8559999999999999</c:v>
                </c:pt>
                <c:pt idx="28">
                  <c:v>-10.304</c:v>
                </c:pt>
                <c:pt idx="29">
                  <c:v>-10.368</c:v>
                </c:pt>
                <c:pt idx="30">
                  <c:v>-10</c:v>
                </c:pt>
                <c:pt idx="31">
                  <c:v>-9.1519999999999992</c:v>
                </c:pt>
                <c:pt idx="32">
                  <c:v>-7.7759999999999998</c:v>
                </c:pt>
                <c:pt idx="33">
                  <c:v>-5.8240000000000016</c:v>
                </c:pt>
                <c:pt idx="34">
                  <c:v>-3.2480000000000029</c:v>
                </c:pt>
                <c:pt idx="35">
                  <c:v>0</c:v>
                </c:pt>
                <c:pt idx="36">
                  <c:v>3.9679999999999929</c:v>
                </c:pt>
                <c:pt idx="37">
                  <c:v>8.7040000000000006</c:v>
                </c:pt>
                <c:pt idx="38">
                  <c:v>14.256000000000007</c:v>
                </c:pt>
                <c:pt idx="39">
                  <c:v>20.672000000000008</c:v>
                </c:pt>
                <c:pt idx="40">
                  <c:v>28.000000000000028</c:v>
                </c:pt>
                <c:pt idx="41">
                  <c:v>36.288000000000025</c:v>
                </c:pt>
                <c:pt idx="42">
                  <c:v>45.584000000000046</c:v>
                </c:pt>
                <c:pt idx="43">
                  <c:v>55.93600000000005</c:v>
                </c:pt>
                <c:pt idx="44">
                  <c:v>67.392000000000053</c:v>
                </c:pt>
                <c:pt idx="45">
                  <c:v>80.000000000000057</c:v>
                </c:pt>
                <c:pt idx="46">
                  <c:v>93.808000000000064</c:v>
                </c:pt>
                <c:pt idx="47">
                  <c:v>108.86400000000009</c:v>
                </c:pt>
                <c:pt idx="48">
                  <c:v>125.21600000000012</c:v>
                </c:pt>
                <c:pt idx="49">
                  <c:v>142.91200000000015</c:v>
                </c:pt>
                <c:pt idx="50">
                  <c:v>162.00000000000017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BA-427A-80DA-F5BE2A9DF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935744"/>
        <c:axId val="1786936160"/>
      </c:scatterChart>
      <c:valAx>
        <c:axId val="178693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36160"/>
        <c:crosses val="autoZero"/>
        <c:crossBetween val="midCat"/>
      </c:valAx>
      <c:valAx>
        <c:axId val="178693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3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(x+3)*(x-1)^2=0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'Roots C'!$A$3:$A$43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0.60000000000000009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1.5999999999999999</c:v>
                </c:pt>
                <c:pt idx="29">
                  <c:v>1.7999999999999998</c:v>
                </c:pt>
                <c:pt idx="30">
                  <c:v>1.9999999999999998</c:v>
                </c:pt>
                <c:pt idx="31">
                  <c:v>2.1999999999999997</c:v>
                </c:pt>
                <c:pt idx="32">
                  <c:v>2.4</c:v>
                </c:pt>
                <c:pt idx="33">
                  <c:v>2.6</c:v>
                </c:pt>
                <c:pt idx="34">
                  <c:v>2.8000000000000003</c:v>
                </c:pt>
                <c:pt idx="35">
                  <c:v>3.0000000000000004</c:v>
                </c:pt>
                <c:pt idx="36">
                  <c:v>3.2000000000000006</c:v>
                </c:pt>
                <c:pt idx="37">
                  <c:v>3.4000000000000008</c:v>
                </c:pt>
                <c:pt idx="38">
                  <c:v>3.600000000000001</c:v>
                </c:pt>
                <c:pt idx="39">
                  <c:v>3.8000000000000012</c:v>
                </c:pt>
                <c:pt idx="40">
                  <c:v>4.0000000000000009</c:v>
                </c:pt>
              </c:numCache>
            </c:numRef>
          </c:xVal>
          <c:yVal>
            <c:numRef>
              <c:f>'Roots C'!$B$3:$B$43</c:f>
              <c:numCache>
                <c:formatCode>General</c:formatCode>
                <c:ptCount val="41"/>
                <c:pt idx="0">
                  <c:v>-25</c:v>
                </c:pt>
                <c:pt idx="1">
                  <c:v>-18.431999999999995</c:v>
                </c:pt>
                <c:pt idx="2">
                  <c:v>-12.695999999999991</c:v>
                </c:pt>
                <c:pt idx="3">
                  <c:v>-7.7439999999999882</c:v>
                </c:pt>
                <c:pt idx="4">
                  <c:v>-3.5279999999999863</c:v>
                </c:pt>
                <c:pt idx="5">
                  <c:v>1.4210854715201997E-14</c:v>
                </c:pt>
                <c:pt idx="6">
                  <c:v>2.8880000000000137</c:v>
                </c:pt>
                <c:pt idx="7">
                  <c:v>5.1840000000000126</c:v>
                </c:pt>
                <c:pt idx="8">
                  <c:v>6.9360000000000106</c:v>
                </c:pt>
                <c:pt idx="9">
                  <c:v>8.1920000000000073</c:v>
                </c:pt>
                <c:pt idx="10">
                  <c:v>9.0000000000000036</c:v>
                </c:pt>
                <c:pt idx="11">
                  <c:v>9.4080000000000013</c:v>
                </c:pt>
                <c:pt idx="12">
                  <c:v>9.4640000000000004</c:v>
                </c:pt>
                <c:pt idx="13">
                  <c:v>9.2159999999999975</c:v>
                </c:pt>
                <c:pt idx="14">
                  <c:v>8.7119999999999944</c:v>
                </c:pt>
                <c:pt idx="15">
                  <c:v>7.9999999999999947</c:v>
                </c:pt>
                <c:pt idx="16">
                  <c:v>7.127999999999993</c:v>
                </c:pt>
                <c:pt idx="17">
                  <c:v>6.1439999999999939</c:v>
                </c:pt>
                <c:pt idx="18">
                  <c:v>5.0959999999999939</c:v>
                </c:pt>
                <c:pt idx="19">
                  <c:v>4.0319999999999938</c:v>
                </c:pt>
                <c:pt idx="20">
                  <c:v>3</c:v>
                </c:pt>
                <c:pt idx="21">
                  <c:v>2.0480000000000005</c:v>
                </c:pt>
                <c:pt idx="22">
                  <c:v>1.224</c:v>
                </c:pt>
                <c:pt idx="23">
                  <c:v>0.57599999999999973</c:v>
                </c:pt>
                <c:pt idx="24">
                  <c:v>0.15199999999999991</c:v>
                </c:pt>
                <c:pt idx="25">
                  <c:v>0</c:v>
                </c:pt>
                <c:pt idx="26">
                  <c:v>0.16799999999999993</c:v>
                </c:pt>
                <c:pt idx="27">
                  <c:v>0.70399999999999974</c:v>
                </c:pt>
                <c:pt idx="28">
                  <c:v>1.655999999999999</c:v>
                </c:pt>
                <c:pt idx="29">
                  <c:v>3.0719999999999983</c:v>
                </c:pt>
                <c:pt idx="30">
                  <c:v>4.9999999999999982</c:v>
                </c:pt>
                <c:pt idx="31">
                  <c:v>7.4879999999999951</c:v>
                </c:pt>
                <c:pt idx="32">
                  <c:v>10.584</c:v>
                </c:pt>
                <c:pt idx="33">
                  <c:v>14.336000000000002</c:v>
                </c:pt>
                <c:pt idx="34">
                  <c:v>18.792000000000009</c:v>
                </c:pt>
                <c:pt idx="35">
                  <c:v>24.000000000000011</c:v>
                </c:pt>
                <c:pt idx="36">
                  <c:v>30.00800000000002</c:v>
                </c:pt>
                <c:pt idx="37">
                  <c:v>36.864000000000026</c:v>
                </c:pt>
                <c:pt idx="38">
                  <c:v>44.616000000000042</c:v>
                </c:pt>
                <c:pt idx="39">
                  <c:v>53.312000000000047</c:v>
                </c:pt>
                <c:pt idx="40">
                  <c:v>63.000000000000043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BB-4ED2-9E4D-CFF35B8E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935744"/>
        <c:axId val="1786936160"/>
      </c:scatterChart>
      <c:valAx>
        <c:axId val="178693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36160"/>
        <c:crosses val="autoZero"/>
        <c:crossBetween val="midCat"/>
      </c:valAx>
      <c:valAx>
        <c:axId val="178693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3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x^3+3*x^2-6*x-8=0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'Roots D'!$A$3:$A$53</c:f>
              <c:numCache>
                <c:formatCode>General</c:formatCode>
                <c:ptCount val="5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-4.3999999999999995</c:v>
                </c:pt>
                <c:pt idx="4">
                  <c:v>-4.1999999999999993</c:v>
                </c:pt>
                <c:pt idx="5">
                  <c:v>-3.9999999999999991</c:v>
                </c:pt>
                <c:pt idx="6">
                  <c:v>-3.7999999999999989</c:v>
                </c:pt>
                <c:pt idx="7">
                  <c:v>-3.5999999999999988</c:v>
                </c:pt>
                <c:pt idx="8">
                  <c:v>-3.3999999999999986</c:v>
                </c:pt>
                <c:pt idx="9">
                  <c:v>-3.1999999999999984</c:v>
                </c:pt>
                <c:pt idx="10">
                  <c:v>-2.9999999999999982</c:v>
                </c:pt>
                <c:pt idx="11">
                  <c:v>-2.799999999999998</c:v>
                </c:pt>
                <c:pt idx="12">
                  <c:v>-2.5999999999999979</c:v>
                </c:pt>
                <c:pt idx="13">
                  <c:v>-2.3999999999999977</c:v>
                </c:pt>
                <c:pt idx="14">
                  <c:v>-2.1999999999999975</c:v>
                </c:pt>
                <c:pt idx="15">
                  <c:v>-1.9999999999999976</c:v>
                </c:pt>
                <c:pt idx="16">
                  <c:v>-1.7999999999999976</c:v>
                </c:pt>
                <c:pt idx="17">
                  <c:v>-1.5999999999999976</c:v>
                </c:pt>
                <c:pt idx="18">
                  <c:v>-1.3999999999999977</c:v>
                </c:pt>
                <c:pt idx="19">
                  <c:v>-1.1999999999999977</c:v>
                </c:pt>
                <c:pt idx="20">
                  <c:v>-0.99999999999999778</c:v>
                </c:pt>
                <c:pt idx="21">
                  <c:v>-0.79999999999999782</c:v>
                </c:pt>
                <c:pt idx="22">
                  <c:v>-0.59999999999999787</c:v>
                </c:pt>
                <c:pt idx="23">
                  <c:v>-0.39999999999999786</c:v>
                </c:pt>
                <c:pt idx="24">
                  <c:v>-0.19999999999999785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0.60000000000000009</c:v>
                </c:pt>
                <c:pt idx="29">
                  <c:v>0.8</c:v>
                </c:pt>
                <c:pt idx="30">
                  <c:v>1</c:v>
                </c:pt>
                <c:pt idx="31">
                  <c:v>1.2</c:v>
                </c:pt>
                <c:pt idx="32">
                  <c:v>1.4</c:v>
                </c:pt>
                <c:pt idx="33">
                  <c:v>1.5999999999999999</c:v>
                </c:pt>
                <c:pt idx="34">
                  <c:v>1.7999999999999998</c:v>
                </c:pt>
                <c:pt idx="35">
                  <c:v>1.9999999999999998</c:v>
                </c:pt>
                <c:pt idx="36">
                  <c:v>2.1999999999999997</c:v>
                </c:pt>
                <c:pt idx="37">
                  <c:v>2.4</c:v>
                </c:pt>
                <c:pt idx="38">
                  <c:v>2.6</c:v>
                </c:pt>
                <c:pt idx="39">
                  <c:v>2.8000000000000003</c:v>
                </c:pt>
                <c:pt idx="40">
                  <c:v>3.0000000000000004</c:v>
                </c:pt>
                <c:pt idx="41">
                  <c:v>3.2000000000000006</c:v>
                </c:pt>
                <c:pt idx="42">
                  <c:v>3.4000000000000008</c:v>
                </c:pt>
                <c:pt idx="43">
                  <c:v>3.600000000000001</c:v>
                </c:pt>
                <c:pt idx="44">
                  <c:v>3.8000000000000012</c:v>
                </c:pt>
                <c:pt idx="45">
                  <c:v>4.0000000000000009</c:v>
                </c:pt>
                <c:pt idx="46">
                  <c:v>4.2000000000000011</c:v>
                </c:pt>
                <c:pt idx="47">
                  <c:v>4.4000000000000012</c:v>
                </c:pt>
                <c:pt idx="48">
                  <c:v>4.6000000000000014</c:v>
                </c:pt>
                <c:pt idx="49">
                  <c:v>4.8000000000000016</c:v>
                </c:pt>
                <c:pt idx="50">
                  <c:v>5.0000000000000018</c:v>
                </c:pt>
              </c:numCache>
            </c:numRef>
          </c:xVal>
          <c:yVal>
            <c:numRef>
              <c:f>'Roots D'!$B$3:$B$53</c:f>
              <c:numCache>
                <c:formatCode>General</c:formatCode>
                <c:ptCount val="51"/>
                <c:pt idx="0">
                  <c:v>-28</c:v>
                </c:pt>
                <c:pt idx="1">
                  <c:v>-20.671999999999997</c:v>
                </c:pt>
                <c:pt idx="2">
                  <c:v>-14.255999999999982</c:v>
                </c:pt>
                <c:pt idx="3">
                  <c:v>-8.7039999999999864</c:v>
                </c:pt>
                <c:pt idx="4">
                  <c:v>-3.9679999999999893</c:v>
                </c:pt>
                <c:pt idx="5">
                  <c:v>1.4210854715202004E-14</c:v>
                </c:pt>
                <c:pt idx="6">
                  <c:v>3.2480000000000153</c:v>
                </c:pt>
                <c:pt idx="7">
                  <c:v>5.8240000000000123</c:v>
                </c:pt>
                <c:pt idx="8">
                  <c:v>7.7760000000000105</c:v>
                </c:pt>
                <c:pt idx="9">
                  <c:v>9.1520000000000081</c:v>
                </c:pt>
                <c:pt idx="10">
                  <c:v>10.000000000000007</c:v>
                </c:pt>
                <c:pt idx="11">
                  <c:v>10.368000000000002</c:v>
                </c:pt>
                <c:pt idx="12">
                  <c:v>10.303999999999995</c:v>
                </c:pt>
                <c:pt idx="13">
                  <c:v>9.855999999999991</c:v>
                </c:pt>
                <c:pt idx="14">
                  <c:v>9.0719999999999885</c:v>
                </c:pt>
                <c:pt idx="15">
                  <c:v>7.9999999999999858</c:v>
                </c:pt>
                <c:pt idx="16">
                  <c:v>6.6879999999999846</c:v>
                </c:pt>
                <c:pt idx="17">
                  <c:v>5.1839999999999797</c:v>
                </c:pt>
                <c:pt idx="18">
                  <c:v>3.53599999999998</c:v>
                </c:pt>
                <c:pt idx="19">
                  <c:v>1.7919999999999803</c:v>
                </c:pt>
                <c:pt idx="20">
                  <c:v>-1.9539925233402755E-14</c:v>
                </c:pt>
                <c:pt idx="21">
                  <c:v>-1.7920000000000194</c:v>
                </c:pt>
                <c:pt idx="22">
                  <c:v>-3.5360000000000182</c:v>
                </c:pt>
                <c:pt idx="23">
                  <c:v>-5.184000000000017</c:v>
                </c:pt>
                <c:pt idx="24">
                  <c:v>-6.6880000000000148</c:v>
                </c:pt>
                <c:pt idx="25">
                  <c:v>-8</c:v>
                </c:pt>
                <c:pt idx="26">
                  <c:v>-9.0719999999999992</c:v>
                </c:pt>
                <c:pt idx="27">
                  <c:v>-9.8559999999999999</c:v>
                </c:pt>
                <c:pt idx="28">
                  <c:v>-10.304</c:v>
                </c:pt>
                <c:pt idx="29">
                  <c:v>-10.368</c:v>
                </c:pt>
                <c:pt idx="30">
                  <c:v>-10</c:v>
                </c:pt>
                <c:pt idx="31">
                  <c:v>-9.1519999999999992</c:v>
                </c:pt>
                <c:pt idx="32">
                  <c:v>-7.7759999999999998</c:v>
                </c:pt>
                <c:pt idx="33">
                  <c:v>-5.8240000000000016</c:v>
                </c:pt>
                <c:pt idx="34">
                  <c:v>-3.2480000000000029</c:v>
                </c:pt>
                <c:pt idx="35">
                  <c:v>0</c:v>
                </c:pt>
                <c:pt idx="36">
                  <c:v>3.9679999999999929</c:v>
                </c:pt>
                <c:pt idx="37">
                  <c:v>8.7040000000000006</c:v>
                </c:pt>
                <c:pt idx="38">
                  <c:v>14.256000000000007</c:v>
                </c:pt>
                <c:pt idx="39">
                  <c:v>20.672000000000008</c:v>
                </c:pt>
                <c:pt idx="40">
                  <c:v>28.000000000000028</c:v>
                </c:pt>
                <c:pt idx="41">
                  <c:v>36.288000000000025</c:v>
                </c:pt>
                <c:pt idx="42">
                  <c:v>45.584000000000046</c:v>
                </c:pt>
                <c:pt idx="43">
                  <c:v>55.93600000000005</c:v>
                </c:pt>
                <c:pt idx="44">
                  <c:v>67.392000000000053</c:v>
                </c:pt>
                <c:pt idx="45">
                  <c:v>80.000000000000057</c:v>
                </c:pt>
                <c:pt idx="46">
                  <c:v>93.808000000000064</c:v>
                </c:pt>
                <c:pt idx="47">
                  <c:v>108.86400000000009</c:v>
                </c:pt>
                <c:pt idx="48">
                  <c:v>125.21600000000012</c:v>
                </c:pt>
                <c:pt idx="49">
                  <c:v>142.91200000000015</c:v>
                </c:pt>
                <c:pt idx="50">
                  <c:v>162.00000000000017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EA-4492-9463-F731B4213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935744"/>
        <c:axId val="1786936160"/>
      </c:scatterChart>
      <c:valAx>
        <c:axId val="178693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36160"/>
        <c:crosses val="autoZero"/>
        <c:crossBetween val="midCat"/>
      </c:valAx>
      <c:valAx>
        <c:axId val="178693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3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358775</xdr:colOff>
      <xdr:row>1</xdr:row>
      <xdr:rowOff>142875</xdr:rowOff>
    </xdr:from>
    <xdr:to>
      <xdr:col>10</xdr:col>
      <xdr:colOff>53975</xdr:colOff>
      <xdr:row>16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42CE52-1F88-4D44-9849-5B01D2D14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358775</xdr:colOff>
      <xdr:row>1</xdr:row>
      <xdr:rowOff>142875</xdr:rowOff>
    </xdr:from>
    <xdr:to>
      <xdr:col>10</xdr:col>
      <xdr:colOff>53975</xdr:colOff>
      <xdr:row>16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0F0FFA-9D4B-4F89-8871-EED292890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</xdr:row>
      <xdr:rowOff>104775</xdr:rowOff>
    </xdr:from>
    <xdr:to>
      <xdr:col>9</xdr:col>
      <xdr:colOff>371475</xdr:colOff>
      <xdr:row>18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0D6804-9407-48F5-BC1F-B87F936F6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73025</xdr:colOff>
      <xdr:row>3</xdr:row>
      <xdr:rowOff>53975</xdr:rowOff>
    </xdr:from>
    <xdr:to>
      <xdr:col>9</xdr:col>
      <xdr:colOff>377825</xdr:colOff>
      <xdr:row>18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5D91D5-521D-4B0A-BDCE-6A7DEACED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Math%20Topics%20Examples%202%20January%202022.xlsx" TargetMode="External"/><Relationship Id="rId1" Type="http://schemas.openxmlformats.org/officeDocument/2006/relationships/externalLinkPath" Target="/Users/user/Documents/A%20Real%20Statistics%202020/Examples/Real%20Statistics%20Math%20Topics%20Examples%202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Matrix"/>
      <sheetName val="Length"/>
      <sheetName val="Diag"/>
      <sheetName val="Mat Power"/>
      <sheetName val="MSUB"/>
      <sheetName val="Inverse"/>
      <sheetName val="Det 1"/>
      <sheetName val="Det 2"/>
      <sheetName val="Cramer Rule"/>
      <sheetName val="Gauss Elim 1"/>
      <sheetName val="Gauss Elim 2"/>
      <sheetName val="LinEqSolve"/>
      <sheetName val="Newton"/>
      <sheetName val="Goal Seek"/>
      <sheetName val="NFL"/>
      <sheetName val="LUP"/>
      <sheetName val="eVAL 1"/>
      <sheetName val="eVAL 2"/>
      <sheetName val="eVAL 3"/>
      <sheetName val="QR 1"/>
      <sheetName val="QR 2"/>
      <sheetName val="Hess"/>
      <sheetName val="Hess 2"/>
      <sheetName val="Eigen 1"/>
      <sheetName val="Eigen 2"/>
      <sheetName val="QR"/>
      <sheetName val="QR A"/>
      <sheetName val="QR B"/>
      <sheetName val="QR C"/>
      <sheetName val="Spectral"/>
      <sheetName val="SVD"/>
      <sheetName val="SVD 2"/>
      <sheetName val="PseudoInv"/>
      <sheetName val="PseudoInv 1"/>
      <sheetName val="PseudoInv 2"/>
      <sheetName val="PseudoInv 3"/>
      <sheetName val="PseudoInv 4"/>
      <sheetName val="PseudoInv 5"/>
      <sheetName val="PseudoInv 6"/>
      <sheetName val="Matrix 1"/>
      <sheetName val="Matrix 2"/>
      <sheetName val="Matrix 3"/>
      <sheetName val="Par Cor"/>
      <sheetName val="SQRT"/>
      <sheetName val="Gram"/>
      <sheetName val="Cholesky"/>
      <sheetName val="Varimax"/>
      <sheetName val="Varimax 1"/>
      <sheetName val="Graph"/>
      <sheetName val="Kruskal"/>
      <sheetName val="Kruskal 1"/>
      <sheetName val="Prim"/>
      <sheetName val="MSTVEctors"/>
      <sheetName val="Diagram"/>
      <sheetName val="Complex 0"/>
      <sheetName val="Complex 1"/>
      <sheetName val="Complex 1a"/>
      <sheetName val="Complex 2"/>
      <sheetName val="Complex 2a"/>
      <sheetName val="Spline"/>
      <sheetName val="Cubic 1"/>
      <sheetName val="Cubic 2"/>
      <sheetName val="Roots"/>
      <sheetName val="Roots 1"/>
      <sheetName val="Roots 2"/>
      <sheetName val="Roots A"/>
      <sheetName val="Roots B"/>
      <sheetName val="Roots C"/>
      <sheetName val="Roots D"/>
      <sheetName val="MNEWTON"/>
      <sheetName val="Markov"/>
      <sheetName val="Markov 1"/>
      <sheetName val="Prime"/>
      <sheetName val="Deriv"/>
      <sheetName val="Integ 0"/>
      <sheetName val="Integ"/>
      <sheetName val="Integ 1"/>
      <sheetName val="Surface"/>
      <sheetName val="Surface 1"/>
      <sheetName val="Surface 2"/>
      <sheetName val="Surface 3"/>
      <sheetName val="MNEWTON2"/>
      <sheetName val="MNEWTON3"/>
      <sheetName val="NEWTON2"/>
      <sheetName val="F2MIN"/>
      <sheetName val="LinEq 1"/>
      <sheetName val="LinEq 2"/>
      <sheetName val="LinEq 3"/>
      <sheetName val="EVal"/>
      <sheetName val="Eig A"/>
      <sheetName val="Eig B"/>
      <sheetName val="Eig C"/>
      <sheetName val="Eig D"/>
      <sheetName val="Eig E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">
          <cell r="A3">
            <v>-5</v>
          </cell>
          <cell r="B3">
            <v>-124.9179150013761</v>
          </cell>
        </row>
        <row r="4">
          <cell r="A4">
            <v>-4.8</v>
          </cell>
          <cell r="B4">
            <v>-110.50128204671059</v>
          </cell>
        </row>
        <row r="5">
          <cell r="A5">
            <v>-4.5999999999999996</v>
          </cell>
          <cell r="B5">
            <v>-97.235741156277172</v>
          </cell>
        </row>
        <row r="6">
          <cell r="A6">
            <v>-4.3999999999999995</v>
          </cell>
          <cell r="B6">
            <v>-85.073196841637639</v>
          </cell>
        </row>
        <row r="7">
          <cell r="A7">
            <v>-4.1999999999999993</v>
          </cell>
          <cell r="B7">
            <v>-73.965543571746977</v>
          </cell>
        </row>
        <row r="8">
          <cell r="A8">
            <v>-3.9999999999999991</v>
          </cell>
          <cell r="B8">
            <v>-63.864664716763343</v>
          </cell>
        </row>
        <row r="9">
          <cell r="A9">
            <v>-3.7999999999999989</v>
          </cell>
          <cell r="B9">
            <v>-54.722431380777323</v>
          </cell>
        </row>
        <row r="10">
          <cell r="A10">
            <v>-3.5999999999999988</v>
          </cell>
          <cell r="B10">
            <v>-46.490701111778364</v>
          </cell>
        </row>
        <row r="11">
          <cell r="A11">
            <v>-3.3999999999999986</v>
          </cell>
          <cell r="B11">
            <v>-39.121316475947218</v>
          </cell>
        </row>
        <row r="12">
          <cell r="A12">
            <v>-3.1999999999999984</v>
          </cell>
          <cell r="B12">
            <v>-32.566103482005296</v>
          </cell>
        </row>
        <row r="13">
          <cell r="A13">
            <v>-2.9999999999999982</v>
          </cell>
          <cell r="B13">
            <v>-26.776869839851521</v>
          </cell>
        </row>
        <row r="14">
          <cell r="A14">
            <v>-2.799999999999998</v>
          </cell>
          <cell r="B14">
            <v>-21.70540303605835</v>
          </cell>
        </row>
        <row r="15">
          <cell r="A15">
            <v>-2.5999999999999979</v>
          </cell>
          <cell r="B15">
            <v>-17.303468206965945</v>
          </cell>
        </row>
        <row r="16">
          <cell r="A16">
            <v>-2.3999999999999977</v>
          </cell>
          <cell r="B16">
            <v>-13.522805788087759</v>
          </cell>
        </row>
        <row r="17">
          <cell r="A17">
            <v>-2.1999999999999975</v>
          </cell>
          <cell r="B17">
            <v>-10.315128916301884</v>
          </cell>
        </row>
        <row r="18">
          <cell r="A18">
            <v>-1.9999999999999976</v>
          </cell>
          <cell r="B18">
            <v>-7.6321205588285279</v>
          </cell>
        </row>
        <row r="19">
          <cell r="A19">
            <v>-1.7999999999999976</v>
          </cell>
          <cell r="B19">
            <v>-5.4254303402593775</v>
          </cell>
        </row>
        <row r="20">
          <cell r="A20">
            <v>-1.5999999999999976</v>
          </cell>
          <cell r="B20">
            <v>-3.6466710358827603</v>
          </cell>
        </row>
        <row r="21">
          <cell r="A21">
            <v>-1.3999999999999977</v>
          </cell>
          <cell r="B21">
            <v>-2.2474146962085761</v>
          </cell>
        </row>
        <row r="22">
          <cell r="A22">
            <v>-1.1999999999999977</v>
          </cell>
          <cell r="B22">
            <v>-1.179188363905963</v>
          </cell>
        </row>
        <row r="23">
          <cell r="A23">
            <v>-0.99999999999999778</v>
          </cell>
          <cell r="B23">
            <v>-0.39346934028735925</v>
          </cell>
        </row>
        <row r="24">
          <cell r="A24">
            <v>-0.79999999999999782</v>
          </cell>
          <cell r="B24">
            <v>0.15832004603564409</v>
          </cell>
        </row>
        <row r="25">
          <cell r="A25">
            <v>-0.59999999999999787</v>
          </cell>
          <cell r="B25">
            <v>0.5248182206817209</v>
          </cell>
        </row>
        <row r="26">
          <cell r="A26">
            <v>-0.39999999999999786</v>
          </cell>
          <cell r="B26">
            <v>0.75473075307798376</v>
          </cell>
        </row>
        <row r="27">
          <cell r="A27">
            <v>-0.19999999999999785</v>
          </cell>
          <cell r="B27">
            <v>0.89683741803596073</v>
          </cell>
        </row>
        <row r="28">
          <cell r="A28">
            <v>0</v>
          </cell>
          <cell r="B28">
            <v>1</v>
          </cell>
        </row>
        <row r="29">
          <cell r="A29">
            <v>0.2</v>
          </cell>
          <cell r="B29">
            <v>1.1131709180756477</v>
          </cell>
        </row>
        <row r="30">
          <cell r="A30">
            <v>0.4</v>
          </cell>
          <cell r="B30">
            <v>1.2854027581601699</v>
          </cell>
        </row>
        <row r="31">
          <cell r="A31">
            <v>0.60000000000000009</v>
          </cell>
          <cell r="B31">
            <v>1.5658588075760034</v>
          </cell>
        </row>
        <row r="32">
          <cell r="A32">
            <v>0.8</v>
          </cell>
          <cell r="B32">
            <v>2.0038246976412704</v>
          </cell>
        </row>
        <row r="33">
          <cell r="A33">
            <v>1</v>
          </cell>
          <cell r="B33">
            <v>2.6487212707001282</v>
          </cell>
        </row>
        <row r="34">
          <cell r="A34">
            <v>1.2</v>
          </cell>
          <cell r="B34">
            <v>3.5501188003905089</v>
          </cell>
        </row>
        <row r="35">
          <cell r="A35">
            <v>1.4</v>
          </cell>
          <cell r="B35">
            <v>4.757752707470476</v>
          </cell>
        </row>
        <row r="36">
          <cell r="A36">
            <v>1.5999999999999999</v>
          </cell>
          <cell r="B36">
            <v>6.3215409284924666</v>
          </cell>
        </row>
        <row r="37">
          <cell r="A37">
            <v>1.7999999999999998</v>
          </cell>
          <cell r="B37">
            <v>8.291603111156947</v>
          </cell>
        </row>
        <row r="38">
          <cell r="A38">
            <v>1.9999999999999998</v>
          </cell>
          <cell r="B38">
            <v>10.718281828459043</v>
          </cell>
        </row>
        <row r="39">
          <cell r="A39">
            <v>2.1999999999999997</v>
          </cell>
          <cell r="B39">
            <v>13.652166023946428</v>
          </cell>
        </row>
        <row r="40">
          <cell r="A40">
            <v>2.4</v>
          </cell>
          <cell r="B40">
            <v>17.144116922736547</v>
          </cell>
        </row>
        <row r="41">
          <cell r="A41">
            <v>2.6</v>
          </cell>
          <cell r="B41">
            <v>21.24529666761925</v>
          </cell>
        </row>
        <row r="42">
          <cell r="A42">
            <v>2.8000000000000003</v>
          </cell>
          <cell r="B42">
            <v>26.007199966844681</v>
          </cell>
        </row>
        <row r="43">
          <cell r="A43">
            <v>3.0000000000000004</v>
          </cell>
          <cell r="B43">
            <v>31.481689070338078</v>
          </cell>
        </row>
        <row r="44">
          <cell r="A44">
            <v>3.2000000000000006</v>
          </cell>
          <cell r="B44">
            <v>37.721032424395133</v>
          </cell>
        </row>
        <row r="45">
          <cell r="A45">
            <v>3.4000000000000008</v>
          </cell>
          <cell r="B45">
            <v>44.777947391727231</v>
          </cell>
        </row>
        <row r="46">
          <cell r="A46">
            <v>3.600000000000001</v>
          </cell>
          <cell r="B46">
            <v>52.705647464412984</v>
          </cell>
        </row>
        <row r="47">
          <cell r="A47">
            <v>3.8000000000000012</v>
          </cell>
          <cell r="B47">
            <v>61.55789444227932</v>
          </cell>
        </row>
        <row r="48">
          <cell r="A48">
            <v>4.0000000000000009</v>
          </cell>
          <cell r="B48">
            <v>71.389056098930695</v>
          </cell>
        </row>
        <row r="49">
          <cell r="A49">
            <v>4.2000000000000011</v>
          </cell>
          <cell r="B49">
            <v>82.254169912567704</v>
          </cell>
        </row>
        <row r="50">
          <cell r="A50">
            <v>4.4000000000000012</v>
          </cell>
          <cell r="B50">
            <v>94.209013499434192</v>
          </cell>
        </row>
        <row r="51">
          <cell r="A51">
            <v>4.6000000000000014</v>
          </cell>
          <cell r="B51">
            <v>107.31018245481482</v>
          </cell>
        </row>
        <row r="52">
          <cell r="A52">
            <v>4.8000000000000016</v>
          </cell>
          <cell r="B52">
            <v>121.61517638064173</v>
          </cell>
        </row>
        <row r="53">
          <cell r="A53">
            <v>5.0000000000000018</v>
          </cell>
          <cell r="B53">
            <v>137.18249396070362</v>
          </cell>
        </row>
      </sheetData>
      <sheetData sheetId="68">
        <row r="3">
          <cell r="A3">
            <v>-5</v>
          </cell>
          <cell r="B3">
            <v>-28</v>
          </cell>
        </row>
        <row r="4">
          <cell r="A4">
            <v>-4.8</v>
          </cell>
          <cell r="B4">
            <v>-20.671999999999997</v>
          </cell>
        </row>
        <row r="5">
          <cell r="A5">
            <v>-4.5999999999999996</v>
          </cell>
          <cell r="B5">
            <v>-14.255999999999982</v>
          </cell>
        </row>
        <row r="6">
          <cell r="A6">
            <v>-4.3999999999999995</v>
          </cell>
          <cell r="B6">
            <v>-8.7039999999999864</v>
          </cell>
        </row>
        <row r="7">
          <cell r="A7">
            <v>-4.1999999999999993</v>
          </cell>
          <cell r="B7">
            <v>-3.9679999999999893</v>
          </cell>
        </row>
        <row r="8">
          <cell r="A8">
            <v>-3.9999999999999991</v>
          </cell>
          <cell r="B8">
            <v>1.4210854715202004E-14</v>
          </cell>
        </row>
        <row r="9">
          <cell r="A9">
            <v>-3.7999999999999989</v>
          </cell>
          <cell r="B9">
            <v>3.2480000000000153</v>
          </cell>
        </row>
        <row r="10">
          <cell r="A10">
            <v>-3.5999999999999988</v>
          </cell>
          <cell r="B10">
            <v>5.8240000000000123</v>
          </cell>
        </row>
        <row r="11">
          <cell r="A11">
            <v>-3.3999999999999986</v>
          </cell>
          <cell r="B11">
            <v>7.7760000000000105</v>
          </cell>
        </row>
        <row r="12">
          <cell r="A12">
            <v>-3.1999999999999984</v>
          </cell>
          <cell r="B12">
            <v>9.1520000000000081</v>
          </cell>
        </row>
        <row r="13">
          <cell r="A13">
            <v>-2.9999999999999982</v>
          </cell>
          <cell r="B13">
            <v>10.000000000000007</v>
          </cell>
        </row>
        <row r="14">
          <cell r="A14">
            <v>-2.799999999999998</v>
          </cell>
          <cell r="B14">
            <v>10.368000000000002</v>
          </cell>
        </row>
        <row r="15">
          <cell r="A15">
            <v>-2.5999999999999979</v>
          </cell>
          <cell r="B15">
            <v>10.303999999999995</v>
          </cell>
        </row>
        <row r="16">
          <cell r="A16">
            <v>-2.3999999999999977</v>
          </cell>
          <cell r="B16">
            <v>9.855999999999991</v>
          </cell>
        </row>
        <row r="17">
          <cell r="A17">
            <v>-2.1999999999999975</v>
          </cell>
          <cell r="B17">
            <v>9.0719999999999885</v>
          </cell>
        </row>
        <row r="18">
          <cell r="A18">
            <v>-1.9999999999999976</v>
          </cell>
          <cell r="B18">
            <v>7.9999999999999858</v>
          </cell>
        </row>
        <row r="19">
          <cell r="A19">
            <v>-1.7999999999999976</v>
          </cell>
          <cell r="B19">
            <v>6.6879999999999846</v>
          </cell>
        </row>
        <row r="20">
          <cell r="A20">
            <v>-1.5999999999999976</v>
          </cell>
          <cell r="B20">
            <v>5.1839999999999797</v>
          </cell>
        </row>
        <row r="21">
          <cell r="A21">
            <v>-1.3999999999999977</v>
          </cell>
          <cell r="B21">
            <v>3.53599999999998</v>
          </cell>
        </row>
        <row r="22">
          <cell r="A22">
            <v>-1.1999999999999977</v>
          </cell>
          <cell r="B22">
            <v>1.7919999999999803</v>
          </cell>
        </row>
        <row r="23">
          <cell r="A23">
            <v>-0.99999999999999778</v>
          </cell>
          <cell r="B23">
            <v>-1.9539925233402755E-14</v>
          </cell>
        </row>
        <row r="24">
          <cell r="A24">
            <v>-0.79999999999999782</v>
          </cell>
          <cell r="B24">
            <v>-1.7920000000000194</v>
          </cell>
        </row>
        <row r="25">
          <cell r="A25">
            <v>-0.59999999999999787</v>
          </cell>
          <cell r="B25">
            <v>-3.5360000000000182</v>
          </cell>
        </row>
        <row r="26">
          <cell r="A26">
            <v>-0.39999999999999786</v>
          </cell>
          <cell r="B26">
            <v>-5.184000000000017</v>
          </cell>
        </row>
        <row r="27">
          <cell r="A27">
            <v>-0.19999999999999785</v>
          </cell>
          <cell r="B27">
            <v>-6.6880000000000148</v>
          </cell>
        </row>
        <row r="28">
          <cell r="A28">
            <v>0</v>
          </cell>
          <cell r="B28">
            <v>-8</v>
          </cell>
        </row>
        <row r="29">
          <cell r="A29">
            <v>0.2</v>
          </cell>
          <cell r="B29">
            <v>-9.0719999999999992</v>
          </cell>
        </row>
        <row r="30">
          <cell r="A30">
            <v>0.4</v>
          </cell>
          <cell r="B30">
            <v>-9.8559999999999999</v>
          </cell>
        </row>
        <row r="31">
          <cell r="A31">
            <v>0.60000000000000009</v>
          </cell>
          <cell r="B31">
            <v>-10.304</v>
          </cell>
        </row>
        <row r="32">
          <cell r="A32">
            <v>0.8</v>
          </cell>
          <cell r="B32">
            <v>-10.368</v>
          </cell>
        </row>
        <row r="33">
          <cell r="A33">
            <v>1</v>
          </cell>
          <cell r="B33">
            <v>-10</v>
          </cell>
        </row>
        <row r="34">
          <cell r="A34">
            <v>1.2</v>
          </cell>
          <cell r="B34">
            <v>-9.1519999999999992</v>
          </cell>
        </row>
        <row r="35">
          <cell r="A35">
            <v>1.4</v>
          </cell>
          <cell r="B35">
            <v>-7.7759999999999998</v>
          </cell>
        </row>
        <row r="36">
          <cell r="A36">
            <v>1.5999999999999999</v>
          </cell>
          <cell r="B36">
            <v>-5.8240000000000016</v>
          </cell>
        </row>
        <row r="37">
          <cell r="A37">
            <v>1.7999999999999998</v>
          </cell>
          <cell r="B37">
            <v>-3.2480000000000029</v>
          </cell>
        </row>
        <row r="38">
          <cell r="A38">
            <v>1.9999999999999998</v>
          </cell>
          <cell r="B38">
            <v>0</v>
          </cell>
        </row>
        <row r="39">
          <cell r="A39">
            <v>2.1999999999999997</v>
          </cell>
          <cell r="B39">
            <v>3.9679999999999929</v>
          </cell>
        </row>
        <row r="40">
          <cell r="A40">
            <v>2.4</v>
          </cell>
          <cell r="B40">
            <v>8.7040000000000006</v>
          </cell>
        </row>
        <row r="41">
          <cell r="A41">
            <v>2.6</v>
          </cell>
          <cell r="B41">
            <v>14.256000000000007</v>
          </cell>
        </row>
        <row r="42">
          <cell r="A42">
            <v>2.8000000000000003</v>
          </cell>
          <cell r="B42">
            <v>20.672000000000008</v>
          </cell>
        </row>
        <row r="43">
          <cell r="A43">
            <v>3.0000000000000004</v>
          </cell>
          <cell r="B43">
            <v>28.000000000000028</v>
          </cell>
        </row>
        <row r="44">
          <cell r="A44">
            <v>3.2000000000000006</v>
          </cell>
          <cell r="B44">
            <v>36.288000000000025</v>
          </cell>
        </row>
        <row r="45">
          <cell r="A45">
            <v>3.4000000000000008</v>
          </cell>
          <cell r="B45">
            <v>45.584000000000046</v>
          </cell>
        </row>
        <row r="46">
          <cell r="A46">
            <v>3.600000000000001</v>
          </cell>
          <cell r="B46">
            <v>55.93600000000005</v>
          </cell>
        </row>
        <row r="47">
          <cell r="A47">
            <v>3.8000000000000012</v>
          </cell>
          <cell r="B47">
            <v>67.392000000000053</v>
          </cell>
        </row>
        <row r="48">
          <cell r="A48">
            <v>4.0000000000000009</v>
          </cell>
          <cell r="B48">
            <v>80.000000000000057</v>
          </cell>
        </row>
        <row r="49">
          <cell r="A49">
            <v>4.2000000000000011</v>
          </cell>
          <cell r="B49">
            <v>93.808000000000064</v>
          </cell>
        </row>
        <row r="50">
          <cell r="A50">
            <v>4.4000000000000012</v>
          </cell>
          <cell r="B50">
            <v>108.86400000000009</v>
          </cell>
        </row>
        <row r="51">
          <cell r="A51">
            <v>4.6000000000000014</v>
          </cell>
          <cell r="B51">
            <v>125.21600000000012</v>
          </cell>
        </row>
        <row r="52">
          <cell r="A52">
            <v>4.8000000000000016</v>
          </cell>
          <cell r="B52">
            <v>142.91200000000015</v>
          </cell>
        </row>
        <row r="53">
          <cell r="A53">
            <v>5.0000000000000018</v>
          </cell>
          <cell r="B53">
            <v>162.00000000000017</v>
          </cell>
        </row>
      </sheetData>
      <sheetData sheetId="69">
        <row r="3">
          <cell r="A3">
            <v>-4</v>
          </cell>
          <cell r="B3">
            <v>-25</v>
          </cell>
        </row>
        <row r="4">
          <cell r="A4">
            <v>-3.8</v>
          </cell>
          <cell r="B4">
            <v>-18.431999999999995</v>
          </cell>
        </row>
        <row r="5">
          <cell r="A5">
            <v>-3.5999999999999996</v>
          </cell>
          <cell r="B5">
            <v>-12.695999999999991</v>
          </cell>
        </row>
        <row r="6">
          <cell r="A6">
            <v>-3.3999999999999995</v>
          </cell>
          <cell r="B6">
            <v>-7.7439999999999882</v>
          </cell>
        </row>
        <row r="7">
          <cell r="A7">
            <v>-3.1999999999999993</v>
          </cell>
          <cell r="B7">
            <v>-3.5279999999999863</v>
          </cell>
        </row>
        <row r="8">
          <cell r="A8">
            <v>-2.9999999999999991</v>
          </cell>
          <cell r="B8">
            <v>1.4210854715201997E-14</v>
          </cell>
        </row>
        <row r="9">
          <cell r="A9">
            <v>-2.7999999999999989</v>
          </cell>
          <cell r="B9">
            <v>2.8880000000000137</v>
          </cell>
        </row>
        <row r="10">
          <cell r="A10">
            <v>-2.5999999999999988</v>
          </cell>
          <cell r="B10">
            <v>5.1840000000000126</v>
          </cell>
        </row>
        <row r="11">
          <cell r="A11">
            <v>-2.3999999999999986</v>
          </cell>
          <cell r="B11">
            <v>6.9360000000000106</v>
          </cell>
        </row>
        <row r="12">
          <cell r="A12">
            <v>-2.1999999999999984</v>
          </cell>
          <cell r="B12">
            <v>8.1920000000000073</v>
          </cell>
        </row>
        <row r="13">
          <cell r="A13">
            <v>-1.9999999999999984</v>
          </cell>
          <cell r="B13">
            <v>9.0000000000000036</v>
          </cell>
        </row>
        <row r="14">
          <cell r="A14">
            <v>-1.7999999999999985</v>
          </cell>
          <cell r="B14">
            <v>9.4080000000000013</v>
          </cell>
        </row>
        <row r="15">
          <cell r="A15">
            <v>-1.5999999999999985</v>
          </cell>
          <cell r="B15">
            <v>9.4640000000000004</v>
          </cell>
        </row>
        <row r="16">
          <cell r="A16">
            <v>-1.3999999999999986</v>
          </cell>
          <cell r="B16">
            <v>9.2159999999999975</v>
          </cell>
        </row>
        <row r="17">
          <cell r="A17">
            <v>-1.1999999999999986</v>
          </cell>
          <cell r="B17">
            <v>8.7119999999999944</v>
          </cell>
        </row>
        <row r="18">
          <cell r="A18">
            <v>-0.99999999999999867</v>
          </cell>
          <cell r="B18">
            <v>7.9999999999999947</v>
          </cell>
        </row>
        <row r="19">
          <cell r="A19">
            <v>-0.79999999999999871</v>
          </cell>
          <cell r="B19">
            <v>7.127999999999993</v>
          </cell>
        </row>
        <row r="20">
          <cell r="A20">
            <v>-0.59999999999999876</v>
          </cell>
          <cell r="B20">
            <v>6.1439999999999939</v>
          </cell>
        </row>
        <row r="21">
          <cell r="A21">
            <v>-0.39999999999999875</v>
          </cell>
          <cell r="B21">
            <v>5.0959999999999939</v>
          </cell>
        </row>
        <row r="22">
          <cell r="A22">
            <v>-0.19999999999999873</v>
          </cell>
          <cell r="B22">
            <v>4.0319999999999938</v>
          </cell>
        </row>
        <row r="23">
          <cell r="A23">
            <v>0</v>
          </cell>
          <cell r="B23">
            <v>3</v>
          </cell>
        </row>
        <row r="24">
          <cell r="A24">
            <v>0.2</v>
          </cell>
          <cell r="B24">
            <v>2.0480000000000005</v>
          </cell>
        </row>
        <row r="25">
          <cell r="A25">
            <v>0.4</v>
          </cell>
          <cell r="B25">
            <v>1.224</v>
          </cell>
        </row>
        <row r="26">
          <cell r="A26">
            <v>0.60000000000000009</v>
          </cell>
          <cell r="B26">
            <v>0.57599999999999973</v>
          </cell>
        </row>
        <row r="27">
          <cell r="A27">
            <v>0.8</v>
          </cell>
          <cell r="B27">
            <v>0.15199999999999991</v>
          </cell>
        </row>
        <row r="28">
          <cell r="A28">
            <v>1</v>
          </cell>
          <cell r="B28">
            <v>0</v>
          </cell>
        </row>
        <row r="29">
          <cell r="A29">
            <v>1.2</v>
          </cell>
          <cell r="B29">
            <v>0.16799999999999993</v>
          </cell>
        </row>
        <row r="30">
          <cell r="A30">
            <v>1.4</v>
          </cell>
          <cell r="B30">
            <v>0.70399999999999974</v>
          </cell>
        </row>
        <row r="31">
          <cell r="A31">
            <v>1.5999999999999999</v>
          </cell>
          <cell r="B31">
            <v>1.655999999999999</v>
          </cell>
        </row>
        <row r="32">
          <cell r="A32">
            <v>1.7999999999999998</v>
          </cell>
          <cell r="B32">
            <v>3.0719999999999983</v>
          </cell>
        </row>
        <row r="33">
          <cell r="A33">
            <v>1.9999999999999998</v>
          </cell>
          <cell r="B33">
            <v>4.9999999999999982</v>
          </cell>
        </row>
        <row r="34">
          <cell r="A34">
            <v>2.1999999999999997</v>
          </cell>
          <cell r="B34">
            <v>7.4879999999999951</v>
          </cell>
        </row>
        <row r="35">
          <cell r="A35">
            <v>2.4</v>
          </cell>
          <cell r="B35">
            <v>10.584</v>
          </cell>
        </row>
        <row r="36">
          <cell r="A36">
            <v>2.6</v>
          </cell>
          <cell r="B36">
            <v>14.336000000000002</v>
          </cell>
        </row>
        <row r="37">
          <cell r="A37">
            <v>2.8000000000000003</v>
          </cell>
          <cell r="B37">
            <v>18.792000000000009</v>
          </cell>
        </row>
        <row r="38">
          <cell r="A38">
            <v>3.0000000000000004</v>
          </cell>
          <cell r="B38">
            <v>24.000000000000011</v>
          </cell>
        </row>
        <row r="39">
          <cell r="A39">
            <v>3.2000000000000006</v>
          </cell>
          <cell r="B39">
            <v>30.00800000000002</v>
          </cell>
        </row>
        <row r="40">
          <cell r="A40">
            <v>3.4000000000000008</v>
          </cell>
          <cell r="B40">
            <v>36.864000000000026</v>
          </cell>
        </row>
        <row r="41">
          <cell r="A41">
            <v>3.600000000000001</v>
          </cell>
          <cell r="B41">
            <v>44.616000000000042</v>
          </cell>
        </row>
        <row r="42">
          <cell r="A42">
            <v>3.8000000000000012</v>
          </cell>
          <cell r="B42">
            <v>53.312000000000047</v>
          </cell>
        </row>
        <row r="43">
          <cell r="A43">
            <v>4.0000000000000009</v>
          </cell>
          <cell r="B43">
            <v>63.000000000000043</v>
          </cell>
        </row>
      </sheetData>
      <sheetData sheetId="70">
        <row r="3">
          <cell r="A3">
            <v>-5</v>
          </cell>
          <cell r="B3">
            <v>-28</v>
          </cell>
        </row>
        <row r="4">
          <cell r="A4">
            <v>-4.8</v>
          </cell>
          <cell r="B4">
            <v>-20.671999999999997</v>
          </cell>
        </row>
        <row r="5">
          <cell r="A5">
            <v>-4.5999999999999996</v>
          </cell>
          <cell r="B5">
            <v>-14.255999999999982</v>
          </cell>
        </row>
        <row r="6">
          <cell r="A6">
            <v>-4.3999999999999995</v>
          </cell>
          <cell r="B6">
            <v>-8.7039999999999864</v>
          </cell>
        </row>
        <row r="7">
          <cell r="A7">
            <v>-4.1999999999999993</v>
          </cell>
          <cell r="B7">
            <v>-3.9679999999999893</v>
          </cell>
        </row>
        <row r="8">
          <cell r="A8">
            <v>-3.9999999999999991</v>
          </cell>
          <cell r="B8">
            <v>1.4210854715202004E-14</v>
          </cell>
        </row>
        <row r="9">
          <cell r="A9">
            <v>-3.7999999999999989</v>
          </cell>
          <cell r="B9">
            <v>3.2480000000000153</v>
          </cell>
        </row>
        <row r="10">
          <cell r="A10">
            <v>-3.5999999999999988</v>
          </cell>
          <cell r="B10">
            <v>5.8240000000000123</v>
          </cell>
        </row>
        <row r="11">
          <cell r="A11">
            <v>-3.3999999999999986</v>
          </cell>
          <cell r="B11">
            <v>7.7760000000000105</v>
          </cell>
        </row>
        <row r="12">
          <cell r="A12">
            <v>-3.1999999999999984</v>
          </cell>
          <cell r="B12">
            <v>9.1520000000000081</v>
          </cell>
        </row>
        <row r="13">
          <cell r="A13">
            <v>-2.9999999999999982</v>
          </cell>
          <cell r="B13">
            <v>10.000000000000007</v>
          </cell>
        </row>
        <row r="14">
          <cell r="A14">
            <v>-2.799999999999998</v>
          </cell>
          <cell r="B14">
            <v>10.368000000000002</v>
          </cell>
        </row>
        <row r="15">
          <cell r="A15">
            <v>-2.5999999999999979</v>
          </cell>
          <cell r="B15">
            <v>10.303999999999995</v>
          </cell>
        </row>
        <row r="16">
          <cell r="A16">
            <v>-2.3999999999999977</v>
          </cell>
          <cell r="B16">
            <v>9.855999999999991</v>
          </cell>
        </row>
        <row r="17">
          <cell r="A17">
            <v>-2.1999999999999975</v>
          </cell>
          <cell r="B17">
            <v>9.0719999999999885</v>
          </cell>
        </row>
        <row r="18">
          <cell r="A18">
            <v>-1.9999999999999976</v>
          </cell>
          <cell r="B18">
            <v>7.9999999999999858</v>
          </cell>
        </row>
        <row r="19">
          <cell r="A19">
            <v>-1.7999999999999976</v>
          </cell>
          <cell r="B19">
            <v>6.6879999999999846</v>
          </cell>
        </row>
        <row r="20">
          <cell r="A20">
            <v>-1.5999999999999976</v>
          </cell>
          <cell r="B20">
            <v>5.1839999999999797</v>
          </cell>
        </row>
        <row r="21">
          <cell r="A21">
            <v>-1.3999999999999977</v>
          </cell>
          <cell r="B21">
            <v>3.53599999999998</v>
          </cell>
        </row>
        <row r="22">
          <cell r="A22">
            <v>-1.1999999999999977</v>
          </cell>
          <cell r="B22">
            <v>1.7919999999999803</v>
          </cell>
        </row>
        <row r="23">
          <cell r="A23">
            <v>-0.99999999999999778</v>
          </cell>
          <cell r="B23">
            <v>-1.9539925233402755E-14</v>
          </cell>
        </row>
        <row r="24">
          <cell r="A24">
            <v>-0.79999999999999782</v>
          </cell>
          <cell r="B24">
            <v>-1.7920000000000194</v>
          </cell>
        </row>
        <row r="25">
          <cell r="A25">
            <v>-0.59999999999999787</v>
          </cell>
          <cell r="B25">
            <v>-3.5360000000000182</v>
          </cell>
        </row>
        <row r="26">
          <cell r="A26">
            <v>-0.39999999999999786</v>
          </cell>
          <cell r="B26">
            <v>-5.184000000000017</v>
          </cell>
        </row>
        <row r="27">
          <cell r="A27">
            <v>-0.19999999999999785</v>
          </cell>
          <cell r="B27">
            <v>-6.6880000000000148</v>
          </cell>
        </row>
        <row r="28">
          <cell r="A28">
            <v>0</v>
          </cell>
          <cell r="B28">
            <v>-8</v>
          </cell>
        </row>
        <row r="29">
          <cell r="A29">
            <v>0.2</v>
          </cell>
          <cell r="B29">
            <v>-9.0719999999999992</v>
          </cell>
        </row>
        <row r="30">
          <cell r="A30">
            <v>0.4</v>
          </cell>
          <cell r="B30">
            <v>-9.8559999999999999</v>
          </cell>
        </row>
        <row r="31">
          <cell r="A31">
            <v>0.60000000000000009</v>
          </cell>
          <cell r="B31">
            <v>-10.304</v>
          </cell>
        </row>
        <row r="32">
          <cell r="A32">
            <v>0.8</v>
          </cell>
          <cell r="B32">
            <v>-10.368</v>
          </cell>
        </row>
        <row r="33">
          <cell r="A33">
            <v>1</v>
          </cell>
          <cell r="B33">
            <v>-10</v>
          </cell>
        </row>
        <row r="34">
          <cell r="A34">
            <v>1.2</v>
          </cell>
          <cell r="B34">
            <v>-9.1519999999999992</v>
          </cell>
        </row>
        <row r="35">
          <cell r="A35">
            <v>1.4</v>
          </cell>
          <cell r="B35">
            <v>-7.7759999999999998</v>
          </cell>
        </row>
        <row r="36">
          <cell r="A36">
            <v>1.5999999999999999</v>
          </cell>
          <cell r="B36">
            <v>-5.8240000000000016</v>
          </cell>
        </row>
        <row r="37">
          <cell r="A37">
            <v>1.7999999999999998</v>
          </cell>
          <cell r="B37">
            <v>-3.2480000000000029</v>
          </cell>
        </row>
        <row r="38">
          <cell r="A38">
            <v>1.9999999999999998</v>
          </cell>
          <cell r="B38">
            <v>0</v>
          </cell>
        </row>
        <row r="39">
          <cell r="A39">
            <v>2.1999999999999997</v>
          </cell>
          <cell r="B39">
            <v>3.9679999999999929</v>
          </cell>
        </row>
        <row r="40">
          <cell r="A40">
            <v>2.4</v>
          </cell>
          <cell r="B40">
            <v>8.7040000000000006</v>
          </cell>
        </row>
        <row r="41">
          <cell r="A41">
            <v>2.6</v>
          </cell>
          <cell r="B41">
            <v>14.256000000000007</v>
          </cell>
        </row>
        <row r="42">
          <cell r="A42">
            <v>2.8000000000000003</v>
          </cell>
          <cell r="B42">
            <v>20.672000000000008</v>
          </cell>
        </row>
        <row r="43">
          <cell r="A43">
            <v>3.0000000000000004</v>
          </cell>
          <cell r="B43">
            <v>28.000000000000028</v>
          </cell>
        </row>
        <row r="44">
          <cell r="A44">
            <v>3.2000000000000006</v>
          </cell>
          <cell r="B44">
            <v>36.288000000000025</v>
          </cell>
        </row>
        <row r="45">
          <cell r="A45">
            <v>3.4000000000000008</v>
          </cell>
          <cell r="B45">
            <v>45.584000000000046</v>
          </cell>
        </row>
        <row r="46">
          <cell r="A46">
            <v>3.600000000000001</v>
          </cell>
          <cell r="B46">
            <v>55.93600000000005</v>
          </cell>
        </row>
        <row r="47">
          <cell r="A47">
            <v>3.8000000000000012</v>
          </cell>
          <cell r="B47">
            <v>67.392000000000053</v>
          </cell>
        </row>
        <row r="48">
          <cell r="A48">
            <v>4.0000000000000009</v>
          </cell>
          <cell r="B48">
            <v>80.000000000000057</v>
          </cell>
        </row>
        <row r="49">
          <cell r="A49">
            <v>4.2000000000000011</v>
          </cell>
          <cell r="B49">
            <v>93.808000000000064</v>
          </cell>
        </row>
        <row r="50">
          <cell r="A50">
            <v>4.4000000000000012</v>
          </cell>
          <cell r="B50">
            <v>108.86400000000009</v>
          </cell>
        </row>
        <row r="51">
          <cell r="A51">
            <v>4.6000000000000014</v>
          </cell>
          <cell r="B51">
            <v>125.21600000000012</v>
          </cell>
        </row>
        <row r="52">
          <cell r="A52">
            <v>4.8000000000000016</v>
          </cell>
          <cell r="B52">
            <v>142.91200000000015</v>
          </cell>
        </row>
        <row r="53">
          <cell r="A53">
            <v>5.0000000000000018</v>
          </cell>
          <cell r="B53">
            <v>162.00000000000017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A440-1EC8-4FFB-9F08-464794A3B3AC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20</v>
      </c>
    </row>
    <row r="2" spans="1:2" x14ac:dyDescent="0.35">
      <c r="A2" t="s">
        <v>23</v>
      </c>
    </row>
    <row r="4" spans="1:2" x14ac:dyDescent="0.35">
      <c r="A4" t="s">
        <v>21</v>
      </c>
      <c r="B4" s="15">
        <v>45026</v>
      </c>
    </row>
    <row r="6" spans="1:2" x14ac:dyDescent="0.35">
      <c r="A6" s="1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0013-64D2-4A3E-B8AE-0245C67895CA}">
  <sheetPr codeName="Sheet66"/>
  <dimension ref="A2:M53"/>
  <sheetViews>
    <sheetView workbookViewId="0"/>
  </sheetViews>
  <sheetFormatPr defaultRowHeight="14.5" x14ac:dyDescent="0.35"/>
  <cols>
    <col min="1" max="1" width="5.7265625" customWidth="1"/>
    <col min="12" max="12" width="4.6328125" customWidth="1"/>
    <col min="13" max="13" width="8.7265625" customWidth="1"/>
  </cols>
  <sheetData>
    <row r="2" spans="1:13" x14ac:dyDescent="0.35">
      <c r="A2" s="1" t="s">
        <v>0</v>
      </c>
      <c r="B2" s="1" t="s">
        <v>1</v>
      </c>
    </row>
    <row r="3" spans="1:13" x14ac:dyDescent="0.35">
      <c r="A3">
        <v>-5</v>
      </c>
      <c r="B3">
        <f>EXP(A3/2)+A3^3</f>
        <v>-124.9179150013761</v>
      </c>
      <c r="L3" t="s">
        <v>0</v>
      </c>
      <c r="M3" s="2" t="e" cm="1">
        <f t="array" aca="1" ref="M3" ca="1">BRENT(B3,-5,5)</f>
        <v>#NAME?</v>
      </c>
    </row>
    <row r="4" spans="1:13" x14ac:dyDescent="0.35">
      <c r="A4">
        <f>A3+0.2</f>
        <v>-4.8</v>
      </c>
      <c r="B4">
        <f t="shared" ref="B4:B53" si="0">EXP(A4/2)+A4^3</f>
        <v>-110.50128204671059</v>
      </c>
      <c r="L4" t="s">
        <v>1</v>
      </c>
      <c r="M4" s="3" t="e">
        <f ca="1">EXP(M3/2)+M3^3</f>
        <v>#NAME?</v>
      </c>
    </row>
    <row r="5" spans="1:13" x14ac:dyDescent="0.35">
      <c r="A5">
        <f t="shared" ref="A5:A53" si="1">A4+0.2</f>
        <v>-4.5999999999999996</v>
      </c>
      <c r="B5">
        <f t="shared" si="0"/>
        <v>-97.235741156277172</v>
      </c>
    </row>
    <row r="6" spans="1:13" x14ac:dyDescent="0.35">
      <c r="A6">
        <f t="shared" si="1"/>
        <v>-4.3999999999999995</v>
      </c>
      <c r="B6">
        <f t="shared" si="0"/>
        <v>-85.073196841637639</v>
      </c>
    </row>
    <row r="7" spans="1:13" x14ac:dyDescent="0.35">
      <c r="A7">
        <f t="shared" si="1"/>
        <v>-4.1999999999999993</v>
      </c>
      <c r="B7">
        <f t="shared" si="0"/>
        <v>-73.965543571746977</v>
      </c>
    </row>
    <row r="8" spans="1:13" x14ac:dyDescent="0.35">
      <c r="A8">
        <f t="shared" si="1"/>
        <v>-3.9999999999999991</v>
      </c>
      <c r="B8">
        <f t="shared" si="0"/>
        <v>-63.864664716763343</v>
      </c>
    </row>
    <row r="9" spans="1:13" x14ac:dyDescent="0.35">
      <c r="A9">
        <f t="shared" si="1"/>
        <v>-3.7999999999999989</v>
      </c>
      <c r="B9">
        <f t="shared" si="0"/>
        <v>-54.722431380777323</v>
      </c>
    </row>
    <row r="10" spans="1:13" x14ac:dyDescent="0.35">
      <c r="A10">
        <f t="shared" si="1"/>
        <v>-3.5999999999999988</v>
      </c>
      <c r="B10">
        <f t="shared" si="0"/>
        <v>-46.490701111778364</v>
      </c>
    </row>
    <row r="11" spans="1:13" x14ac:dyDescent="0.35">
      <c r="A11">
        <f t="shared" si="1"/>
        <v>-3.3999999999999986</v>
      </c>
      <c r="B11">
        <f t="shared" si="0"/>
        <v>-39.121316475947218</v>
      </c>
    </row>
    <row r="12" spans="1:13" x14ac:dyDescent="0.35">
      <c r="A12">
        <f t="shared" si="1"/>
        <v>-3.1999999999999984</v>
      </c>
      <c r="B12">
        <f t="shared" si="0"/>
        <v>-32.566103482005296</v>
      </c>
    </row>
    <row r="13" spans="1:13" x14ac:dyDescent="0.35">
      <c r="A13">
        <f t="shared" si="1"/>
        <v>-2.9999999999999982</v>
      </c>
      <c r="B13">
        <f t="shared" si="0"/>
        <v>-26.776869839851521</v>
      </c>
    </row>
    <row r="14" spans="1:13" x14ac:dyDescent="0.35">
      <c r="A14">
        <f t="shared" si="1"/>
        <v>-2.799999999999998</v>
      </c>
      <c r="B14">
        <f t="shared" si="0"/>
        <v>-21.70540303605835</v>
      </c>
    </row>
    <row r="15" spans="1:13" x14ac:dyDescent="0.35">
      <c r="A15">
        <f t="shared" si="1"/>
        <v>-2.5999999999999979</v>
      </c>
      <c r="B15">
        <f t="shared" si="0"/>
        <v>-17.303468206965945</v>
      </c>
    </row>
    <row r="16" spans="1:13" x14ac:dyDescent="0.35">
      <c r="A16">
        <f t="shared" si="1"/>
        <v>-2.3999999999999977</v>
      </c>
      <c r="B16">
        <f t="shared" si="0"/>
        <v>-13.522805788087759</v>
      </c>
    </row>
    <row r="17" spans="1:2" x14ac:dyDescent="0.35">
      <c r="A17">
        <f t="shared" si="1"/>
        <v>-2.1999999999999975</v>
      </c>
      <c r="B17">
        <f t="shared" si="0"/>
        <v>-10.315128916301884</v>
      </c>
    </row>
    <row r="18" spans="1:2" x14ac:dyDescent="0.35">
      <c r="A18">
        <f t="shared" si="1"/>
        <v>-1.9999999999999976</v>
      </c>
      <c r="B18">
        <f t="shared" si="0"/>
        <v>-7.6321205588285279</v>
      </c>
    </row>
    <row r="19" spans="1:2" x14ac:dyDescent="0.35">
      <c r="A19">
        <f t="shared" si="1"/>
        <v>-1.7999999999999976</v>
      </c>
      <c r="B19">
        <f t="shared" si="0"/>
        <v>-5.4254303402593775</v>
      </c>
    </row>
    <row r="20" spans="1:2" x14ac:dyDescent="0.35">
      <c r="A20">
        <f t="shared" si="1"/>
        <v>-1.5999999999999976</v>
      </c>
      <c r="B20">
        <f t="shared" si="0"/>
        <v>-3.6466710358827603</v>
      </c>
    </row>
    <row r="21" spans="1:2" x14ac:dyDescent="0.35">
      <c r="A21">
        <f t="shared" si="1"/>
        <v>-1.3999999999999977</v>
      </c>
      <c r="B21">
        <f t="shared" si="0"/>
        <v>-2.2474146962085761</v>
      </c>
    </row>
    <row r="22" spans="1:2" x14ac:dyDescent="0.35">
      <c r="A22">
        <f t="shared" si="1"/>
        <v>-1.1999999999999977</v>
      </c>
      <c r="B22">
        <f t="shared" si="0"/>
        <v>-1.179188363905963</v>
      </c>
    </row>
    <row r="23" spans="1:2" x14ac:dyDescent="0.35">
      <c r="A23">
        <f t="shared" si="1"/>
        <v>-0.99999999999999778</v>
      </c>
      <c r="B23">
        <f t="shared" si="0"/>
        <v>-0.39346934028735925</v>
      </c>
    </row>
    <row r="24" spans="1:2" x14ac:dyDescent="0.35">
      <c r="A24">
        <f t="shared" si="1"/>
        <v>-0.79999999999999782</v>
      </c>
      <c r="B24">
        <f t="shared" si="0"/>
        <v>0.15832004603564409</v>
      </c>
    </row>
    <row r="25" spans="1:2" x14ac:dyDescent="0.35">
      <c r="A25">
        <f t="shared" si="1"/>
        <v>-0.59999999999999787</v>
      </c>
      <c r="B25">
        <f t="shared" si="0"/>
        <v>0.5248182206817209</v>
      </c>
    </row>
    <row r="26" spans="1:2" x14ac:dyDescent="0.35">
      <c r="A26">
        <f t="shared" si="1"/>
        <v>-0.39999999999999786</v>
      </c>
      <c r="B26">
        <f t="shared" si="0"/>
        <v>0.75473075307798376</v>
      </c>
    </row>
    <row r="27" spans="1:2" x14ac:dyDescent="0.35">
      <c r="A27">
        <f t="shared" si="1"/>
        <v>-0.19999999999999785</v>
      </c>
      <c r="B27">
        <f t="shared" si="0"/>
        <v>0.89683741803596073</v>
      </c>
    </row>
    <row r="28" spans="1:2" x14ac:dyDescent="0.35">
      <c r="A28">
        <v>0</v>
      </c>
      <c r="B28">
        <f t="shared" si="0"/>
        <v>1</v>
      </c>
    </row>
    <row r="29" spans="1:2" x14ac:dyDescent="0.35">
      <c r="A29">
        <f t="shared" si="1"/>
        <v>0.2</v>
      </c>
      <c r="B29">
        <f t="shared" si="0"/>
        <v>1.1131709180756477</v>
      </c>
    </row>
    <row r="30" spans="1:2" x14ac:dyDescent="0.35">
      <c r="A30">
        <f t="shared" si="1"/>
        <v>0.4</v>
      </c>
      <c r="B30">
        <f t="shared" si="0"/>
        <v>1.2854027581601699</v>
      </c>
    </row>
    <row r="31" spans="1:2" x14ac:dyDescent="0.35">
      <c r="A31">
        <f t="shared" si="1"/>
        <v>0.60000000000000009</v>
      </c>
      <c r="B31">
        <f t="shared" si="0"/>
        <v>1.5658588075760034</v>
      </c>
    </row>
    <row r="32" spans="1:2" x14ac:dyDescent="0.35">
      <c r="A32">
        <f t="shared" si="1"/>
        <v>0.8</v>
      </c>
      <c r="B32">
        <f t="shared" si="0"/>
        <v>2.0038246976412704</v>
      </c>
    </row>
    <row r="33" spans="1:2" x14ac:dyDescent="0.35">
      <c r="A33">
        <f t="shared" si="1"/>
        <v>1</v>
      </c>
      <c r="B33">
        <f t="shared" si="0"/>
        <v>2.6487212707001282</v>
      </c>
    </row>
    <row r="34" spans="1:2" x14ac:dyDescent="0.35">
      <c r="A34">
        <f t="shared" si="1"/>
        <v>1.2</v>
      </c>
      <c r="B34">
        <f t="shared" si="0"/>
        <v>3.5501188003905089</v>
      </c>
    </row>
    <row r="35" spans="1:2" x14ac:dyDescent="0.35">
      <c r="A35">
        <f t="shared" si="1"/>
        <v>1.4</v>
      </c>
      <c r="B35">
        <f t="shared" si="0"/>
        <v>4.757752707470476</v>
      </c>
    </row>
    <row r="36" spans="1:2" x14ac:dyDescent="0.35">
      <c r="A36">
        <f t="shared" si="1"/>
        <v>1.5999999999999999</v>
      </c>
      <c r="B36">
        <f t="shared" si="0"/>
        <v>6.3215409284924666</v>
      </c>
    </row>
    <row r="37" spans="1:2" x14ac:dyDescent="0.35">
      <c r="A37">
        <f t="shared" si="1"/>
        <v>1.7999999999999998</v>
      </c>
      <c r="B37">
        <f t="shared" si="0"/>
        <v>8.291603111156947</v>
      </c>
    </row>
    <row r="38" spans="1:2" x14ac:dyDescent="0.35">
      <c r="A38">
        <f t="shared" si="1"/>
        <v>1.9999999999999998</v>
      </c>
      <c r="B38">
        <f t="shared" si="0"/>
        <v>10.718281828459043</v>
      </c>
    </row>
    <row r="39" spans="1:2" x14ac:dyDescent="0.35">
      <c r="A39">
        <f t="shared" si="1"/>
        <v>2.1999999999999997</v>
      </c>
      <c r="B39">
        <f t="shared" si="0"/>
        <v>13.652166023946428</v>
      </c>
    </row>
    <row r="40" spans="1:2" x14ac:dyDescent="0.35">
      <c r="A40">
        <f t="shared" si="1"/>
        <v>2.4</v>
      </c>
      <c r="B40">
        <f t="shared" si="0"/>
        <v>17.144116922736547</v>
      </c>
    </row>
    <row r="41" spans="1:2" x14ac:dyDescent="0.35">
      <c r="A41">
        <f t="shared" si="1"/>
        <v>2.6</v>
      </c>
      <c r="B41">
        <f t="shared" si="0"/>
        <v>21.24529666761925</v>
      </c>
    </row>
    <row r="42" spans="1:2" x14ac:dyDescent="0.35">
      <c r="A42">
        <f t="shared" si="1"/>
        <v>2.8000000000000003</v>
      </c>
      <c r="B42">
        <f t="shared" si="0"/>
        <v>26.007199966844681</v>
      </c>
    </row>
    <row r="43" spans="1:2" x14ac:dyDescent="0.35">
      <c r="A43">
        <f t="shared" si="1"/>
        <v>3.0000000000000004</v>
      </c>
      <c r="B43">
        <f t="shared" si="0"/>
        <v>31.481689070338078</v>
      </c>
    </row>
    <row r="44" spans="1:2" x14ac:dyDescent="0.35">
      <c r="A44">
        <f t="shared" si="1"/>
        <v>3.2000000000000006</v>
      </c>
      <c r="B44">
        <f t="shared" si="0"/>
        <v>37.721032424395133</v>
      </c>
    </row>
    <row r="45" spans="1:2" x14ac:dyDescent="0.35">
      <c r="A45">
        <f t="shared" si="1"/>
        <v>3.4000000000000008</v>
      </c>
      <c r="B45">
        <f t="shared" si="0"/>
        <v>44.777947391727231</v>
      </c>
    </row>
    <row r="46" spans="1:2" x14ac:dyDescent="0.35">
      <c r="A46">
        <f t="shared" si="1"/>
        <v>3.600000000000001</v>
      </c>
      <c r="B46">
        <f t="shared" si="0"/>
        <v>52.705647464412984</v>
      </c>
    </row>
    <row r="47" spans="1:2" x14ac:dyDescent="0.35">
      <c r="A47">
        <f t="shared" si="1"/>
        <v>3.8000000000000012</v>
      </c>
      <c r="B47">
        <f t="shared" si="0"/>
        <v>61.55789444227932</v>
      </c>
    </row>
    <row r="48" spans="1:2" x14ac:dyDescent="0.35">
      <c r="A48">
        <f t="shared" si="1"/>
        <v>4.0000000000000009</v>
      </c>
      <c r="B48">
        <f t="shared" si="0"/>
        <v>71.389056098930695</v>
      </c>
    </row>
    <row r="49" spans="1:2" x14ac:dyDescent="0.35">
      <c r="A49">
        <f t="shared" si="1"/>
        <v>4.2000000000000011</v>
      </c>
      <c r="B49">
        <f t="shared" si="0"/>
        <v>82.254169912567704</v>
      </c>
    </row>
    <row r="50" spans="1:2" x14ac:dyDescent="0.35">
      <c r="A50">
        <f t="shared" si="1"/>
        <v>4.4000000000000012</v>
      </c>
      <c r="B50">
        <f t="shared" si="0"/>
        <v>94.209013499434192</v>
      </c>
    </row>
    <row r="51" spans="1:2" x14ac:dyDescent="0.35">
      <c r="A51">
        <f t="shared" si="1"/>
        <v>4.6000000000000014</v>
      </c>
      <c r="B51">
        <f t="shared" si="0"/>
        <v>107.31018245481482</v>
      </c>
    </row>
    <row r="52" spans="1:2" x14ac:dyDescent="0.35">
      <c r="A52">
        <f t="shared" si="1"/>
        <v>4.8000000000000016</v>
      </c>
      <c r="B52">
        <f t="shared" si="0"/>
        <v>121.61517638064173</v>
      </c>
    </row>
    <row r="53" spans="1:2" x14ac:dyDescent="0.35">
      <c r="A53" s="4">
        <f t="shared" si="1"/>
        <v>5.0000000000000018</v>
      </c>
      <c r="B53" s="4">
        <f t="shared" si="0"/>
        <v>137.18249396070362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3D78-775E-4DE0-BA5B-51B29FEB1BB1}">
  <sheetPr codeName="Sheet67"/>
  <dimension ref="A2:X53"/>
  <sheetViews>
    <sheetView workbookViewId="0"/>
  </sheetViews>
  <sheetFormatPr defaultRowHeight="14.5" x14ac:dyDescent="0.35"/>
  <cols>
    <col min="1" max="1" width="5.7265625" customWidth="1"/>
    <col min="12" max="12" width="5.26953125" customWidth="1"/>
    <col min="13" max="14" width="8.7265625" customWidth="1"/>
    <col min="19" max="19" width="4.453125" customWidth="1"/>
    <col min="20" max="20" width="8.7265625" customWidth="1"/>
    <col min="22" max="22" width="4.1796875" customWidth="1"/>
  </cols>
  <sheetData>
    <row r="2" spans="1:24" x14ac:dyDescent="0.35">
      <c r="A2" s="1" t="s">
        <v>0</v>
      </c>
      <c r="B2" s="1" t="s">
        <v>1</v>
      </c>
      <c r="M2" t="s">
        <v>2</v>
      </c>
      <c r="S2" s="5" t="s">
        <v>0</v>
      </c>
      <c r="T2" s="5" t="s">
        <v>1</v>
      </c>
      <c r="V2" s="5" t="s">
        <v>0</v>
      </c>
      <c r="W2" s="5" t="s">
        <v>3</v>
      </c>
    </row>
    <row r="3" spans="1:24" x14ac:dyDescent="0.35">
      <c r="A3">
        <v>-5</v>
      </c>
      <c r="B3">
        <f>A3^3+3*A3^2-6*A3-8</f>
        <v>-28</v>
      </c>
      <c r="L3" t="s">
        <v>4</v>
      </c>
      <c r="M3" s="6">
        <v>-5</v>
      </c>
      <c r="N3" s="7">
        <v>-5</v>
      </c>
      <c r="O3" s="7">
        <v>-2</v>
      </c>
      <c r="P3" s="8">
        <v>0</v>
      </c>
      <c r="S3" s="6" t="e" cm="1">
        <f t="array" aca="1" ref="S3" ca="1">NROOTS($B3,-5,5)</f>
        <v>#NAME?</v>
      </c>
      <c r="T3" s="8" t="e">
        <f ca="1">S3^3+3*S3^2-6*S3-8</f>
        <v>#NAME?</v>
      </c>
      <c r="V3" s="6">
        <v>-3</v>
      </c>
      <c r="W3" s="8" t="e" cm="1">
        <f t="array" aca="1" ref="W3" ca="1">DERIV(V3,B3)</f>
        <v>#NAME?</v>
      </c>
      <c r="X3">
        <f>3*V3^2+6*V3-6</f>
        <v>3</v>
      </c>
    </row>
    <row r="4" spans="1:24" x14ac:dyDescent="0.35">
      <c r="A4">
        <f>A3+0.2</f>
        <v>-4.8</v>
      </c>
      <c r="B4">
        <f>A4^3+3*A4^2-6*A4-8</f>
        <v>-20.671999999999997</v>
      </c>
      <c r="L4" t="s">
        <v>5</v>
      </c>
      <c r="M4" s="9">
        <v>5</v>
      </c>
      <c r="N4">
        <v>-2</v>
      </c>
      <c r="O4">
        <v>0.5</v>
      </c>
      <c r="P4" s="11">
        <v>5</v>
      </c>
      <c r="S4" s="9"/>
      <c r="T4" s="11">
        <f t="shared" ref="T4:T5" si="0">S4^3+3*S4^2-6*S4-8</f>
        <v>-8</v>
      </c>
      <c r="V4" s="10">
        <v>4</v>
      </c>
      <c r="W4" s="12" t="e" cm="1">
        <f t="array" aca="1" ref="W4" ca="1">DERIV(V4,B3)</f>
        <v>#NAME?</v>
      </c>
      <c r="X4">
        <f>3*V4^2+6*V4-6</f>
        <v>66</v>
      </c>
    </row>
    <row r="5" spans="1:24" x14ac:dyDescent="0.35">
      <c r="A5">
        <f t="shared" ref="A5:A27" si="1">A4+0.2</f>
        <v>-4.5999999999999996</v>
      </c>
      <c r="B5">
        <f t="shared" ref="B5:B53" si="2">A5^3+3*A5^2-6*A5-8</f>
        <v>-14.255999999999982</v>
      </c>
      <c r="L5" t="s">
        <v>0</v>
      </c>
      <c r="M5" s="9" t="e" cm="1">
        <f t="array" aca="1" ref="M5" ca="1">BRENT($B3,M3,M4)</f>
        <v>#NAME?</v>
      </c>
      <c r="N5" t="e" cm="1">
        <f t="array" aca="1" ref="N5" ca="1">BRENT($B3,N3,N4)</f>
        <v>#NAME?</v>
      </c>
      <c r="O5" t="e" cm="1">
        <f t="array" aca="1" ref="O5" ca="1">BRENT($B3,O3,O4)</f>
        <v>#NAME?</v>
      </c>
      <c r="P5" s="11" t="e" cm="1">
        <f t="array" aca="1" ref="P5" ca="1">BRENT($B3,P3,P4)</f>
        <v>#NAME?</v>
      </c>
      <c r="S5" s="10"/>
      <c r="T5" s="12">
        <f t="shared" si="0"/>
        <v>-8</v>
      </c>
    </row>
    <row r="6" spans="1:24" x14ac:dyDescent="0.35">
      <c r="A6">
        <f t="shared" si="1"/>
        <v>-4.3999999999999995</v>
      </c>
      <c r="B6">
        <f t="shared" si="2"/>
        <v>-8.7039999999999864</v>
      </c>
      <c r="L6" t="s">
        <v>1</v>
      </c>
      <c r="M6" s="10" t="e">
        <f ca="1">M5^3+3*M5^2-6*M5-8</f>
        <v>#NAME?</v>
      </c>
      <c r="N6" s="4" t="e">
        <f t="shared" ref="N6:P6" ca="1" si="3">N5^3+3*N5^2-6*N5-8</f>
        <v>#NAME?</v>
      </c>
      <c r="O6" s="4" t="e">
        <f t="shared" ca="1" si="3"/>
        <v>#NAME?</v>
      </c>
      <c r="P6" s="12" t="e">
        <f t="shared" ca="1" si="3"/>
        <v>#NAME?</v>
      </c>
    </row>
    <row r="7" spans="1:24" x14ac:dyDescent="0.35">
      <c r="A7">
        <f t="shared" si="1"/>
        <v>-4.1999999999999993</v>
      </c>
      <c r="B7">
        <f t="shared" si="2"/>
        <v>-3.9679999999999893</v>
      </c>
    </row>
    <row r="8" spans="1:24" x14ac:dyDescent="0.35">
      <c r="A8">
        <f t="shared" si="1"/>
        <v>-3.9999999999999991</v>
      </c>
      <c r="B8">
        <f t="shared" si="2"/>
        <v>1.4210854715202004E-14</v>
      </c>
      <c r="M8" t="s">
        <v>6</v>
      </c>
      <c r="S8" s="5" t="s">
        <v>0</v>
      </c>
      <c r="T8" s="5" t="s">
        <v>1</v>
      </c>
      <c r="V8" s="5" t="s">
        <v>0</v>
      </c>
      <c r="W8" s="5" t="s">
        <v>7</v>
      </c>
    </row>
    <row r="9" spans="1:24" x14ac:dyDescent="0.35">
      <c r="A9">
        <f t="shared" si="1"/>
        <v>-3.7999999999999989</v>
      </c>
      <c r="B9">
        <f t="shared" si="2"/>
        <v>3.2480000000000153</v>
      </c>
      <c r="L9" t="s">
        <v>4</v>
      </c>
      <c r="M9" s="6">
        <v>-5</v>
      </c>
      <c r="N9" s="7">
        <v>-2</v>
      </c>
      <c r="O9" s="7">
        <v>0</v>
      </c>
      <c r="P9" s="7">
        <v>1</v>
      </c>
      <c r="Q9" s="8">
        <v>3</v>
      </c>
      <c r="S9" s="6" t="e" cm="1">
        <f t="array" aca="1" ref="S9" ca="1">NROOTS($B3,-5,5,-50)</f>
        <v>#NAME?</v>
      </c>
      <c r="T9" s="8" t="e">
        <f ca="1">S9^3+3*S9^2-6*S9-8</f>
        <v>#NAME?</v>
      </c>
      <c r="V9" s="6">
        <v>-3</v>
      </c>
      <c r="W9" s="8" t="e" cm="1">
        <f t="array" aca="1" ref="W9" ca="1">DERIV2(V9,B7,0.0005)</f>
        <v>#NAME?</v>
      </c>
      <c r="X9">
        <f>6*V9+6</f>
        <v>-12</v>
      </c>
    </row>
    <row r="10" spans="1:24" x14ac:dyDescent="0.35">
      <c r="A10">
        <f t="shared" si="1"/>
        <v>-3.5999999999999988</v>
      </c>
      <c r="B10">
        <f t="shared" si="2"/>
        <v>5.8240000000000123</v>
      </c>
      <c r="L10" t="s">
        <v>0</v>
      </c>
      <c r="M10" s="9" t="e" cm="1">
        <f t="array" aca="1" ref="M10" ca="1">NEWTON($B3,M9)</f>
        <v>#NAME?</v>
      </c>
      <c r="N10" t="e" cm="1">
        <f t="array" aca="1" ref="N10" ca="1">NEWTON($B3,N9)</f>
        <v>#NAME?</v>
      </c>
      <c r="O10" t="e" cm="1">
        <f t="array" aca="1" ref="O10" ca="1">NEWTON($B3,O9)</f>
        <v>#NAME?</v>
      </c>
      <c r="P10" t="e" cm="1">
        <f t="array" aca="1" ref="P10" ca="1">NEWTON($B3,P9)</f>
        <v>#NAME?</v>
      </c>
      <c r="Q10" s="11" t="e" cm="1">
        <f t="array" aca="1" ref="Q10" ca="1">NEWTON($B3,Q9)</f>
        <v>#NAME?</v>
      </c>
      <c r="S10" s="9"/>
      <c r="T10" s="11">
        <f t="shared" ref="T10:T11" si="4">S10^3+3*S10^2-6*S10-8</f>
        <v>-8</v>
      </c>
      <c r="V10" s="10">
        <v>4</v>
      </c>
      <c r="W10" s="12" t="e" cm="1">
        <f t="array" aca="1" ref="W10" ca="1">DERIV2(V10,B7,0.0005)</f>
        <v>#NAME?</v>
      </c>
      <c r="X10">
        <f>6*V10+6</f>
        <v>30</v>
      </c>
    </row>
    <row r="11" spans="1:24" x14ac:dyDescent="0.35">
      <c r="A11">
        <f t="shared" si="1"/>
        <v>-3.3999999999999986</v>
      </c>
      <c r="B11">
        <f t="shared" si="2"/>
        <v>7.7760000000000105</v>
      </c>
      <c r="L11" t="s">
        <v>1</v>
      </c>
      <c r="M11" s="10" t="e">
        <f ca="1">M10^3+3*M10^2-6*M10-8</f>
        <v>#NAME?</v>
      </c>
      <c r="N11" s="4" t="e">
        <f t="shared" ref="N11:Q11" ca="1" si="5">N10^3+3*N10^2-6*N10-8</f>
        <v>#NAME?</v>
      </c>
      <c r="O11" s="4" t="e">
        <f t="shared" ca="1" si="5"/>
        <v>#NAME?</v>
      </c>
      <c r="P11" s="4" t="e">
        <f t="shared" ca="1" si="5"/>
        <v>#NAME?</v>
      </c>
      <c r="Q11" s="12" t="e">
        <f t="shared" ca="1" si="5"/>
        <v>#NAME?</v>
      </c>
      <c r="S11" s="10"/>
      <c r="T11" s="12">
        <f t="shared" si="4"/>
        <v>-8</v>
      </c>
      <c r="V11" s="6" t="e">
        <f ca="1">M15</f>
        <v>#NAME?</v>
      </c>
      <c r="W11" s="8" t="e" cm="1">
        <f t="array" aca="1" ref="W11" ca="1">DERIV2(V11,B8,0.0005)</f>
        <v>#NAME?</v>
      </c>
      <c r="X11" t="e">
        <f t="shared" ref="X11:X12" ca="1" si="6">6*V11+6</f>
        <v>#NAME?</v>
      </c>
    </row>
    <row r="12" spans="1:24" x14ac:dyDescent="0.35">
      <c r="A12">
        <f t="shared" si="1"/>
        <v>-3.1999999999999984</v>
      </c>
      <c r="B12">
        <f t="shared" si="2"/>
        <v>9.1520000000000081</v>
      </c>
      <c r="V12" s="10" t="e">
        <f ca="1">O15</f>
        <v>#NAME?</v>
      </c>
      <c r="W12" s="12" t="e" cm="1">
        <f t="array" aca="1" ref="W12" ca="1">DERIV2(V12,B9,0.0005)</f>
        <v>#NAME?</v>
      </c>
      <c r="X12" t="e">
        <f t="shared" ca="1" si="6"/>
        <v>#NAME?</v>
      </c>
    </row>
    <row r="13" spans="1:24" x14ac:dyDescent="0.35">
      <c r="A13">
        <f t="shared" si="1"/>
        <v>-2.9999999999999982</v>
      </c>
      <c r="B13">
        <f t="shared" si="2"/>
        <v>10.000000000000007</v>
      </c>
      <c r="M13" t="s">
        <v>8</v>
      </c>
    </row>
    <row r="14" spans="1:24" x14ac:dyDescent="0.35">
      <c r="A14">
        <f t="shared" si="1"/>
        <v>-2.799999999999998</v>
      </c>
      <c r="B14">
        <f t="shared" si="2"/>
        <v>10.368000000000002</v>
      </c>
      <c r="L14" t="s">
        <v>4</v>
      </c>
      <c r="M14" s="6">
        <v>-5</v>
      </c>
      <c r="N14" s="7">
        <v>-2</v>
      </c>
      <c r="O14" s="7">
        <v>0</v>
      </c>
      <c r="P14" s="7">
        <v>1</v>
      </c>
      <c r="Q14" s="8">
        <v>3</v>
      </c>
    </row>
    <row r="15" spans="1:24" x14ac:dyDescent="0.35">
      <c r="A15">
        <f t="shared" si="1"/>
        <v>-2.5999999999999979</v>
      </c>
      <c r="B15">
        <f t="shared" si="2"/>
        <v>10.303999999999995</v>
      </c>
      <c r="L15" t="s">
        <v>0</v>
      </c>
      <c r="M15" s="9" t="e" cm="1">
        <f t="array" aca="1" ref="M15" ca="1">MNEWTON($B8,M14)</f>
        <v>#NAME?</v>
      </c>
      <c r="N15" t="e" cm="1">
        <f t="array" aca="1" ref="N15" ca="1">MNEWTON($B8,N14)</f>
        <v>#NAME?</v>
      </c>
      <c r="O15" t="e" cm="1">
        <f t="array" aca="1" ref="O15" ca="1">MNEWTON($B8,O14)</f>
        <v>#NAME?</v>
      </c>
      <c r="P15" t="e" cm="1">
        <f t="array" aca="1" ref="P15" ca="1">MNEWTON($B8,P14)</f>
        <v>#NAME?</v>
      </c>
      <c r="Q15" s="11" t="e" cm="1">
        <f t="array" aca="1" ref="Q15" ca="1">MNEWTON($B8,Q14)</f>
        <v>#NAME?</v>
      </c>
    </row>
    <row r="16" spans="1:24" x14ac:dyDescent="0.35">
      <c r="A16">
        <f t="shared" si="1"/>
        <v>-2.3999999999999977</v>
      </c>
      <c r="B16">
        <f t="shared" si="2"/>
        <v>9.855999999999991</v>
      </c>
      <c r="L16" t="s">
        <v>1</v>
      </c>
      <c r="M16" s="9"/>
      <c r="Q16" s="11"/>
    </row>
    <row r="17" spans="1:17" x14ac:dyDescent="0.35">
      <c r="A17">
        <f t="shared" si="1"/>
        <v>-2.1999999999999975</v>
      </c>
      <c r="B17">
        <f t="shared" si="2"/>
        <v>9.0719999999999885</v>
      </c>
      <c r="L17" t="s">
        <v>7</v>
      </c>
      <c r="M17" s="10"/>
      <c r="N17" s="4"/>
      <c r="O17" s="4"/>
      <c r="P17" s="4"/>
      <c r="Q17" s="12"/>
    </row>
    <row r="18" spans="1:17" x14ac:dyDescent="0.35">
      <c r="A18">
        <f t="shared" si="1"/>
        <v>-1.9999999999999976</v>
      </c>
      <c r="B18">
        <f t="shared" si="2"/>
        <v>7.9999999999999858</v>
      </c>
    </row>
    <row r="19" spans="1:17" x14ac:dyDescent="0.35">
      <c r="A19">
        <f t="shared" si="1"/>
        <v>-1.7999999999999976</v>
      </c>
      <c r="B19">
        <f t="shared" si="2"/>
        <v>6.6879999999999846</v>
      </c>
      <c r="M19" t="s">
        <v>9</v>
      </c>
    </row>
    <row r="20" spans="1:17" x14ac:dyDescent="0.35">
      <c r="A20">
        <f t="shared" si="1"/>
        <v>-1.5999999999999976</v>
      </c>
      <c r="B20">
        <f t="shared" si="2"/>
        <v>5.1839999999999797</v>
      </c>
      <c r="L20" t="s">
        <v>4</v>
      </c>
      <c r="M20" s="6">
        <v>-5</v>
      </c>
      <c r="N20" s="7">
        <v>-2</v>
      </c>
      <c r="O20" s="7">
        <v>0</v>
      </c>
      <c r="P20" s="7">
        <v>1</v>
      </c>
      <c r="Q20" s="8">
        <v>3</v>
      </c>
    </row>
    <row r="21" spans="1:17" x14ac:dyDescent="0.35">
      <c r="A21">
        <f t="shared" si="1"/>
        <v>-1.3999999999999977</v>
      </c>
      <c r="B21">
        <f t="shared" si="2"/>
        <v>3.53599999999998</v>
      </c>
      <c r="L21" t="s">
        <v>0</v>
      </c>
      <c r="M21" s="9" t="e" cm="1">
        <f t="array" aca="1" ref="M21" ca="1">NEWTON($X3,M20)</f>
        <v>#NAME?</v>
      </c>
      <c r="N21" t="e" cm="1">
        <f t="array" aca="1" ref="N21" ca="1">NEWTON($X3,N20)</f>
        <v>#NAME?</v>
      </c>
      <c r="O21" t="e" cm="1">
        <f t="array" aca="1" ref="O21" ca="1">NEWTON($X3,O20)</f>
        <v>#NAME?</v>
      </c>
      <c r="P21" t="e" cm="1">
        <f t="array" aca="1" ref="P21" ca="1">NEWTON($X3,P20)</f>
        <v>#NAME?</v>
      </c>
      <c r="Q21" s="11" t="e" cm="1">
        <f t="array" aca="1" ref="Q21" ca="1">NEWTON($X3,Q20)</f>
        <v>#NAME?</v>
      </c>
    </row>
    <row r="22" spans="1:17" x14ac:dyDescent="0.35">
      <c r="A22">
        <f t="shared" si="1"/>
        <v>-1.1999999999999977</v>
      </c>
      <c r="B22">
        <f t="shared" si="2"/>
        <v>1.7919999999999803</v>
      </c>
      <c r="L22" t="s">
        <v>1</v>
      </c>
      <c r="M22" s="10" t="e">
        <f ca="1">M21^3+3*M21^2-6*M21-8</f>
        <v>#NAME?</v>
      </c>
      <c r="N22" s="4" t="e">
        <f t="shared" ref="N22:Q22" ca="1" si="7">N21^3+3*N21^2-6*N21-8</f>
        <v>#NAME?</v>
      </c>
      <c r="O22" s="4" t="e">
        <f t="shared" ca="1" si="7"/>
        <v>#NAME?</v>
      </c>
      <c r="P22" s="4" t="e">
        <f t="shared" ca="1" si="7"/>
        <v>#NAME?</v>
      </c>
      <c r="Q22" s="12" t="e">
        <f t="shared" ca="1" si="7"/>
        <v>#NAME?</v>
      </c>
    </row>
    <row r="23" spans="1:17" x14ac:dyDescent="0.35">
      <c r="A23">
        <f t="shared" si="1"/>
        <v>-0.99999999999999778</v>
      </c>
      <c r="B23">
        <f t="shared" si="2"/>
        <v>-1.9539925233402755E-14</v>
      </c>
    </row>
    <row r="24" spans="1:17" x14ac:dyDescent="0.35">
      <c r="A24">
        <f t="shared" si="1"/>
        <v>-0.79999999999999782</v>
      </c>
      <c r="B24">
        <f t="shared" si="2"/>
        <v>-1.7920000000000194</v>
      </c>
      <c r="M24" t="s">
        <v>10</v>
      </c>
    </row>
    <row r="25" spans="1:17" x14ac:dyDescent="0.35">
      <c r="A25">
        <f t="shared" si="1"/>
        <v>-0.59999999999999787</v>
      </c>
      <c r="B25">
        <f t="shared" si="2"/>
        <v>-3.5360000000000182</v>
      </c>
      <c r="L25" t="s">
        <v>4</v>
      </c>
      <c r="M25" s="6">
        <v>-5</v>
      </c>
      <c r="N25" s="7">
        <v>-5</v>
      </c>
      <c r="O25" s="8">
        <v>0</v>
      </c>
    </row>
    <row r="26" spans="1:17" x14ac:dyDescent="0.35">
      <c r="A26">
        <f t="shared" si="1"/>
        <v>-0.39999999999999786</v>
      </c>
      <c r="B26">
        <f t="shared" si="2"/>
        <v>-5.184000000000017</v>
      </c>
      <c r="L26" t="s">
        <v>5</v>
      </c>
      <c r="M26" s="9">
        <v>5</v>
      </c>
      <c r="N26">
        <v>0</v>
      </c>
      <c r="O26" s="11">
        <v>2</v>
      </c>
    </row>
    <row r="27" spans="1:17" x14ac:dyDescent="0.35">
      <c r="A27">
        <f t="shared" si="1"/>
        <v>-0.19999999999999785</v>
      </c>
      <c r="B27">
        <f t="shared" si="2"/>
        <v>-6.6880000000000148</v>
      </c>
      <c r="L27" t="s">
        <v>11</v>
      </c>
      <c r="M27" s="6" t="e" cm="1">
        <f t="array" aca="1" ref="M27" ca="1">FMIN($B3,M25,M26)</f>
        <v>#NAME?</v>
      </c>
      <c r="N27" s="7" t="e" cm="1">
        <f t="array" aca="1" ref="N27" ca="1">FMIN($B3,N25,N26)</f>
        <v>#NAME?</v>
      </c>
      <c r="O27" s="8" t="e" cm="1">
        <f t="array" aca="1" ref="O27" ca="1">FMIN($B3,O25,O26)</f>
        <v>#NAME?</v>
      </c>
    </row>
    <row r="28" spans="1:17" x14ac:dyDescent="0.35">
      <c r="A28">
        <v>0</v>
      </c>
      <c r="B28">
        <f t="shared" si="2"/>
        <v>-8</v>
      </c>
      <c r="L28" t="s">
        <v>12</v>
      </c>
      <c r="M28" s="10" t="e">
        <f ca="1">M27^3+3*M27^2-6*M27-8</f>
        <v>#NAME?</v>
      </c>
      <c r="N28" s="4" t="e">
        <f ca="1">N27^3+3*N27^2-6*N27-8</f>
        <v>#NAME?</v>
      </c>
      <c r="O28" s="12" t="e">
        <f ca="1">O27^3+3*O27^2-6*O27-8</f>
        <v>#NAME?</v>
      </c>
    </row>
    <row r="29" spans="1:17" x14ac:dyDescent="0.35">
      <c r="A29">
        <f t="shared" ref="A29:A53" si="8">A28+0.2</f>
        <v>0.2</v>
      </c>
      <c r="B29">
        <f t="shared" si="2"/>
        <v>-9.0719999999999992</v>
      </c>
      <c r="L29" t="s">
        <v>13</v>
      </c>
      <c r="M29" s="9" t="e" cm="1">
        <f t="array" aca="1" ref="M29" ca="1">FMAX($B3,M25,M26)</f>
        <v>#NAME?</v>
      </c>
      <c r="N29" t="e" cm="1">
        <f t="array" aca="1" ref="N29" ca="1">FMAX($B3,N25,N26)</f>
        <v>#NAME?</v>
      </c>
      <c r="O29" s="11" t="e" cm="1">
        <f t="array" aca="1" ref="O29" ca="1">FMAX($B3,O25,O26)</f>
        <v>#NAME?</v>
      </c>
    </row>
    <row r="30" spans="1:17" x14ac:dyDescent="0.35">
      <c r="A30">
        <f t="shared" si="8"/>
        <v>0.4</v>
      </c>
      <c r="B30">
        <f t="shared" si="2"/>
        <v>-9.8559999999999999</v>
      </c>
      <c r="L30" t="s">
        <v>14</v>
      </c>
      <c r="M30" s="10" t="e">
        <f ca="1">M29^3+3*M29^2-6*M29-8</f>
        <v>#NAME?</v>
      </c>
      <c r="N30" s="4" t="e">
        <f ca="1">N29^3+3*N29^2-6*N29-8</f>
        <v>#NAME?</v>
      </c>
      <c r="O30" s="12" t="e">
        <f ca="1">O29^3+3*O29^2-6*O29-8</f>
        <v>#NAME?</v>
      </c>
    </row>
    <row r="31" spans="1:17" x14ac:dyDescent="0.35">
      <c r="A31">
        <f t="shared" si="8"/>
        <v>0.60000000000000009</v>
      </c>
      <c r="B31">
        <f t="shared" si="2"/>
        <v>-10.304</v>
      </c>
    </row>
    <row r="32" spans="1:17" x14ac:dyDescent="0.35">
      <c r="A32">
        <f t="shared" si="8"/>
        <v>0.8</v>
      </c>
      <c r="B32">
        <f t="shared" si="2"/>
        <v>-10.368</v>
      </c>
    </row>
    <row r="33" spans="1:2" x14ac:dyDescent="0.35">
      <c r="A33">
        <f t="shared" si="8"/>
        <v>1</v>
      </c>
      <c r="B33">
        <f t="shared" si="2"/>
        <v>-10</v>
      </c>
    </row>
    <row r="34" spans="1:2" x14ac:dyDescent="0.35">
      <c r="A34">
        <f t="shared" si="8"/>
        <v>1.2</v>
      </c>
      <c r="B34">
        <f t="shared" si="2"/>
        <v>-9.1519999999999992</v>
      </c>
    </row>
    <row r="35" spans="1:2" x14ac:dyDescent="0.35">
      <c r="A35">
        <f t="shared" si="8"/>
        <v>1.4</v>
      </c>
      <c r="B35">
        <f t="shared" si="2"/>
        <v>-7.7759999999999998</v>
      </c>
    </row>
    <row r="36" spans="1:2" x14ac:dyDescent="0.35">
      <c r="A36">
        <f t="shared" si="8"/>
        <v>1.5999999999999999</v>
      </c>
      <c r="B36">
        <f t="shared" si="2"/>
        <v>-5.8240000000000016</v>
      </c>
    </row>
    <row r="37" spans="1:2" x14ac:dyDescent="0.35">
      <c r="A37">
        <f t="shared" si="8"/>
        <v>1.7999999999999998</v>
      </c>
      <c r="B37">
        <f t="shared" si="2"/>
        <v>-3.2480000000000029</v>
      </c>
    </row>
    <row r="38" spans="1:2" x14ac:dyDescent="0.35">
      <c r="A38">
        <f t="shared" si="8"/>
        <v>1.9999999999999998</v>
      </c>
      <c r="B38">
        <f t="shared" si="2"/>
        <v>0</v>
      </c>
    </row>
    <row r="39" spans="1:2" x14ac:dyDescent="0.35">
      <c r="A39">
        <f t="shared" si="8"/>
        <v>2.1999999999999997</v>
      </c>
      <c r="B39">
        <f t="shared" si="2"/>
        <v>3.9679999999999929</v>
      </c>
    </row>
    <row r="40" spans="1:2" x14ac:dyDescent="0.35">
      <c r="A40">
        <f t="shared" si="8"/>
        <v>2.4</v>
      </c>
      <c r="B40">
        <f t="shared" si="2"/>
        <v>8.7040000000000006</v>
      </c>
    </row>
    <row r="41" spans="1:2" x14ac:dyDescent="0.35">
      <c r="A41">
        <f t="shared" si="8"/>
        <v>2.6</v>
      </c>
      <c r="B41">
        <f t="shared" si="2"/>
        <v>14.256000000000007</v>
      </c>
    </row>
    <row r="42" spans="1:2" x14ac:dyDescent="0.35">
      <c r="A42">
        <f t="shared" si="8"/>
        <v>2.8000000000000003</v>
      </c>
      <c r="B42">
        <f t="shared" si="2"/>
        <v>20.672000000000008</v>
      </c>
    </row>
    <row r="43" spans="1:2" x14ac:dyDescent="0.35">
      <c r="A43">
        <f t="shared" si="8"/>
        <v>3.0000000000000004</v>
      </c>
      <c r="B43">
        <f t="shared" si="2"/>
        <v>28.000000000000028</v>
      </c>
    </row>
    <row r="44" spans="1:2" x14ac:dyDescent="0.35">
      <c r="A44">
        <f t="shared" si="8"/>
        <v>3.2000000000000006</v>
      </c>
      <c r="B44">
        <f t="shared" si="2"/>
        <v>36.288000000000025</v>
      </c>
    </row>
    <row r="45" spans="1:2" x14ac:dyDescent="0.35">
      <c r="A45">
        <f t="shared" si="8"/>
        <v>3.4000000000000008</v>
      </c>
      <c r="B45">
        <f t="shared" si="2"/>
        <v>45.584000000000046</v>
      </c>
    </row>
    <row r="46" spans="1:2" x14ac:dyDescent="0.35">
      <c r="A46">
        <f t="shared" si="8"/>
        <v>3.600000000000001</v>
      </c>
      <c r="B46">
        <f t="shared" si="2"/>
        <v>55.93600000000005</v>
      </c>
    </row>
    <row r="47" spans="1:2" x14ac:dyDescent="0.35">
      <c r="A47">
        <f t="shared" si="8"/>
        <v>3.8000000000000012</v>
      </c>
      <c r="B47">
        <f t="shared" si="2"/>
        <v>67.392000000000053</v>
      </c>
    </row>
    <row r="48" spans="1:2" x14ac:dyDescent="0.35">
      <c r="A48">
        <f t="shared" si="8"/>
        <v>4.0000000000000009</v>
      </c>
      <c r="B48">
        <f t="shared" si="2"/>
        <v>80.000000000000057</v>
      </c>
    </row>
    <row r="49" spans="1:2" x14ac:dyDescent="0.35">
      <c r="A49">
        <f t="shared" si="8"/>
        <v>4.2000000000000011</v>
      </c>
      <c r="B49">
        <f t="shared" si="2"/>
        <v>93.808000000000064</v>
      </c>
    </row>
    <row r="50" spans="1:2" x14ac:dyDescent="0.35">
      <c r="A50">
        <f t="shared" si="8"/>
        <v>4.4000000000000012</v>
      </c>
      <c r="B50">
        <f t="shared" si="2"/>
        <v>108.86400000000009</v>
      </c>
    </row>
    <row r="51" spans="1:2" x14ac:dyDescent="0.35">
      <c r="A51">
        <f t="shared" si="8"/>
        <v>4.6000000000000014</v>
      </c>
      <c r="B51">
        <f t="shared" si="2"/>
        <v>125.21600000000012</v>
      </c>
    </row>
    <row r="52" spans="1:2" x14ac:dyDescent="0.35">
      <c r="A52">
        <f t="shared" si="8"/>
        <v>4.8000000000000016</v>
      </c>
      <c r="B52">
        <f t="shared" si="2"/>
        <v>142.91200000000015</v>
      </c>
    </row>
    <row r="53" spans="1:2" x14ac:dyDescent="0.35">
      <c r="A53" s="4">
        <f t="shared" si="8"/>
        <v>5.0000000000000018</v>
      </c>
      <c r="B53" s="4">
        <f t="shared" si="2"/>
        <v>162.00000000000017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C50C-7E12-4224-BD32-285374BB1D81}">
  <sheetPr codeName="Sheet68"/>
  <dimension ref="A2:V43"/>
  <sheetViews>
    <sheetView workbookViewId="0"/>
  </sheetViews>
  <sheetFormatPr defaultRowHeight="14.5" x14ac:dyDescent="0.35"/>
  <cols>
    <col min="1" max="1" width="5.7265625" customWidth="1"/>
    <col min="11" max="11" width="5.08984375" customWidth="1"/>
    <col min="12" max="12" width="8.7265625" customWidth="1"/>
    <col min="18" max="18" width="5.08984375" customWidth="1"/>
    <col min="19" max="19" width="8.7265625" customWidth="1"/>
    <col min="21" max="22" width="8.7265625" customWidth="1"/>
  </cols>
  <sheetData>
    <row r="2" spans="1:22" x14ac:dyDescent="0.35">
      <c r="A2" s="1" t="s">
        <v>0</v>
      </c>
      <c r="B2" s="1" t="s">
        <v>1</v>
      </c>
      <c r="L2" t="s">
        <v>2</v>
      </c>
      <c r="R2" s="5" t="s">
        <v>0</v>
      </c>
      <c r="S2" s="5" t="s">
        <v>1</v>
      </c>
    </row>
    <row r="3" spans="1:22" x14ac:dyDescent="0.35">
      <c r="A3">
        <v>-4</v>
      </c>
      <c r="B3">
        <f>(A3+3)*(A3-1)^2</f>
        <v>-25</v>
      </c>
      <c r="K3" t="s">
        <v>4</v>
      </c>
      <c r="L3" s="6">
        <v>-4</v>
      </c>
      <c r="M3" s="7">
        <v>-4</v>
      </c>
      <c r="N3" s="8">
        <v>0</v>
      </c>
      <c r="R3" s="6" t="e" cm="1">
        <f t="array" aca="1" ref="R3" ca="1">NROOTS($B8,-4,4)</f>
        <v>#NAME?</v>
      </c>
      <c r="S3" s="8" t="e">
        <f ca="1">(R3+3)*(R3-1)^2</f>
        <v>#NAME?</v>
      </c>
    </row>
    <row r="4" spans="1:22" x14ac:dyDescent="0.35">
      <c r="A4">
        <f>A3+0.2</f>
        <v>-3.8</v>
      </c>
      <c r="B4">
        <f t="shared" ref="B4:B43" si="0">(A4+3)*(A4-1)^2</f>
        <v>-18.431999999999995</v>
      </c>
      <c r="K4" t="s">
        <v>5</v>
      </c>
      <c r="L4" s="9">
        <v>4</v>
      </c>
      <c r="M4">
        <v>-2</v>
      </c>
      <c r="N4" s="11">
        <v>1</v>
      </c>
      <c r="R4" s="10"/>
      <c r="S4" s="12">
        <f>(R4+3)*(R4-1)^2</f>
        <v>3</v>
      </c>
    </row>
    <row r="5" spans="1:22" x14ac:dyDescent="0.35">
      <c r="A5">
        <f t="shared" ref="A5:A22" si="1">A4+0.2</f>
        <v>-3.5999999999999996</v>
      </c>
      <c r="B5">
        <f t="shared" si="0"/>
        <v>-12.695999999999991</v>
      </c>
      <c r="K5" t="s">
        <v>0</v>
      </c>
      <c r="L5" s="9" t="e" cm="1">
        <f t="array" aca="1" ref="L5" ca="1">BRENT($B3,L3,L4)</f>
        <v>#NAME?</v>
      </c>
      <c r="M5" t="e" cm="1">
        <f t="array" aca="1" ref="M5" ca="1">BRENT($B3,M3,M4)</f>
        <v>#NAME?</v>
      </c>
      <c r="N5" s="11" t="e" cm="1">
        <f t="array" aca="1" ref="N5" ca="1">BRENT($B3,N3,N4)</f>
        <v>#NAME?</v>
      </c>
    </row>
    <row r="6" spans="1:22" x14ac:dyDescent="0.35">
      <c r="A6">
        <f t="shared" si="1"/>
        <v>-3.3999999999999995</v>
      </c>
      <c r="B6">
        <f t="shared" si="0"/>
        <v>-7.7439999999999882</v>
      </c>
      <c r="K6" t="s">
        <v>1</v>
      </c>
      <c r="L6" s="10" t="e">
        <f ca="1">(L5+3)*(L5-1)^2</f>
        <v>#NAME?</v>
      </c>
      <c r="M6" s="4" t="e">
        <f t="shared" ref="M6:N6" ca="1" si="2">(M5+3)*(M5-1)^2</f>
        <v>#NAME?</v>
      </c>
      <c r="N6" s="12" t="e">
        <f t="shared" ca="1" si="2"/>
        <v>#NAME?</v>
      </c>
    </row>
    <row r="7" spans="1:22" x14ac:dyDescent="0.35">
      <c r="A7">
        <f t="shared" si="1"/>
        <v>-3.1999999999999993</v>
      </c>
      <c r="B7">
        <f t="shared" si="0"/>
        <v>-3.5279999999999863</v>
      </c>
    </row>
    <row r="8" spans="1:22" x14ac:dyDescent="0.35">
      <c r="A8">
        <f t="shared" si="1"/>
        <v>-2.9999999999999991</v>
      </c>
      <c r="B8">
        <f t="shared" si="0"/>
        <v>1.4210854715201997E-14</v>
      </c>
      <c r="L8" t="s">
        <v>15</v>
      </c>
    </row>
    <row r="9" spans="1:22" x14ac:dyDescent="0.35">
      <c r="A9">
        <f t="shared" si="1"/>
        <v>-2.7999999999999989</v>
      </c>
      <c r="B9">
        <f t="shared" si="0"/>
        <v>2.8880000000000137</v>
      </c>
      <c r="K9" t="s">
        <v>4</v>
      </c>
      <c r="L9" s="6">
        <v>-5</v>
      </c>
      <c r="M9" s="7">
        <v>0</v>
      </c>
      <c r="N9" s="7">
        <v>0</v>
      </c>
      <c r="O9" s="7">
        <v>2</v>
      </c>
      <c r="P9" s="8">
        <v>-2</v>
      </c>
    </row>
    <row r="10" spans="1:22" x14ac:dyDescent="0.35">
      <c r="A10">
        <f t="shared" si="1"/>
        <v>-2.5999999999999988</v>
      </c>
      <c r="B10">
        <f t="shared" si="0"/>
        <v>5.1840000000000126</v>
      </c>
      <c r="K10" t="s">
        <v>5</v>
      </c>
      <c r="L10" s="9">
        <v>-4</v>
      </c>
      <c r="M10">
        <v>2</v>
      </c>
      <c r="N10">
        <v>3</v>
      </c>
      <c r="O10">
        <v>3</v>
      </c>
      <c r="P10" s="11">
        <v>0</v>
      </c>
    </row>
    <row r="11" spans="1:22" x14ac:dyDescent="0.35">
      <c r="A11">
        <f t="shared" si="1"/>
        <v>-2.3999999999999986</v>
      </c>
      <c r="B11">
        <f t="shared" si="0"/>
        <v>6.9360000000000106</v>
      </c>
      <c r="K11" t="s">
        <v>0</v>
      </c>
      <c r="L11" s="9" t="e" cm="1">
        <f t="array" aca="1" ref="L11" ca="1">SECANT($B3,L9,L10)</f>
        <v>#NAME?</v>
      </c>
      <c r="M11" t="e" cm="1">
        <f t="array" aca="1" ref="M11" ca="1">SECANT($B3,M9,M10)</f>
        <v>#NAME?</v>
      </c>
      <c r="N11" t="e" cm="1">
        <f t="array" aca="1" ref="N11" ca="1">SECANT($B3,N9,N10)</f>
        <v>#NAME?</v>
      </c>
      <c r="O11" t="e" cm="1">
        <f t="array" aca="1" ref="O11" ca="1">SECANT($B3,O9,O10)</f>
        <v>#NAME?</v>
      </c>
      <c r="P11" s="11" t="e" cm="1">
        <f t="array" aca="1" ref="P11" ca="1">SECANT($B3,P9,P10)</f>
        <v>#NAME?</v>
      </c>
    </row>
    <row r="12" spans="1:22" x14ac:dyDescent="0.35">
      <c r="A12">
        <f t="shared" si="1"/>
        <v>-2.1999999999999984</v>
      </c>
      <c r="B12">
        <f t="shared" si="0"/>
        <v>8.1920000000000073</v>
      </c>
      <c r="K12" t="s">
        <v>1</v>
      </c>
      <c r="L12" s="10" t="e">
        <f ca="1">(L11+3)*(L11-1)^2</f>
        <v>#NAME?</v>
      </c>
      <c r="M12" s="4" t="e">
        <f ca="1">(M11+3)*(M11-1)^2</f>
        <v>#NAME?</v>
      </c>
      <c r="N12" s="4" t="e">
        <f ca="1">(N11+3)*(N11-1)^2</f>
        <v>#NAME?</v>
      </c>
      <c r="O12" s="4" t="e">
        <f ca="1">(O11+3)*(O11-1)^2</f>
        <v>#NAME?</v>
      </c>
      <c r="P12" s="12" t="e">
        <f ca="1">(P11+3)*(P11-1)^2</f>
        <v>#NAME?</v>
      </c>
    </row>
    <row r="13" spans="1:22" x14ac:dyDescent="0.35">
      <c r="A13">
        <f t="shared" si="1"/>
        <v>-1.9999999999999984</v>
      </c>
      <c r="B13">
        <f t="shared" si="0"/>
        <v>9.0000000000000036</v>
      </c>
    </row>
    <row r="14" spans="1:22" x14ac:dyDescent="0.35">
      <c r="A14">
        <f t="shared" si="1"/>
        <v>-1.7999999999999985</v>
      </c>
      <c r="B14">
        <f t="shared" si="0"/>
        <v>9.4080000000000013</v>
      </c>
      <c r="L14" t="s">
        <v>6</v>
      </c>
      <c r="S14" t="s">
        <v>16</v>
      </c>
    </row>
    <row r="15" spans="1:22" x14ac:dyDescent="0.35">
      <c r="A15">
        <f t="shared" si="1"/>
        <v>-1.5999999999999985</v>
      </c>
      <c r="B15">
        <f t="shared" si="0"/>
        <v>9.4640000000000004</v>
      </c>
      <c r="K15" t="s">
        <v>4</v>
      </c>
      <c r="L15" s="6">
        <v>-4</v>
      </c>
      <c r="M15" s="7">
        <v>-2</v>
      </c>
      <c r="N15" s="7">
        <v>0</v>
      </c>
      <c r="O15" s="8">
        <v>2</v>
      </c>
      <c r="R15" t="s">
        <v>4</v>
      </c>
      <c r="S15" s="6">
        <v>-4</v>
      </c>
      <c r="T15" s="7">
        <v>-2</v>
      </c>
      <c r="U15" s="7">
        <v>0</v>
      </c>
      <c r="V15" s="8">
        <v>2</v>
      </c>
    </row>
    <row r="16" spans="1:22" x14ac:dyDescent="0.35">
      <c r="A16">
        <f t="shared" si="1"/>
        <v>-1.3999999999999986</v>
      </c>
      <c r="B16">
        <f t="shared" si="0"/>
        <v>9.2159999999999975</v>
      </c>
      <c r="K16" t="s">
        <v>0</v>
      </c>
      <c r="L16" s="9" t="e" cm="1">
        <f t="array" aca="1" ref="L16" ca="1">NEWTON($B8,L15)</f>
        <v>#NAME?</v>
      </c>
      <c r="M16" t="e" cm="1">
        <f t="array" aca="1" ref="M16" ca="1">NEWTON($B8,M15)</f>
        <v>#NAME?</v>
      </c>
      <c r="N16" t="e" cm="1">
        <f t="array" aca="1" ref="N16" ca="1">NEWTON($B8,N15)</f>
        <v>#NAME?</v>
      </c>
      <c r="O16" s="11" t="e" cm="1">
        <f t="array" aca="1" ref="O16" ca="1">NEWTON($B8,O15)</f>
        <v>#NAME?</v>
      </c>
      <c r="R16" t="s">
        <v>0</v>
      </c>
      <c r="S16" s="9" t="e" cm="1">
        <f t="array" aca="1" ref="S16" ca="1">MNEWTON($B8,S15)</f>
        <v>#NAME?</v>
      </c>
      <c r="T16" t="e" cm="1">
        <f t="array" aca="1" ref="T16" ca="1">MNEWTON($B8,T15)</f>
        <v>#NAME?</v>
      </c>
      <c r="U16" t="e" cm="1">
        <f t="array" aca="1" ref="U16" ca="1">MNEWTON($B8,U15)</f>
        <v>#NAME?</v>
      </c>
      <c r="V16" s="11" t="e" cm="1">
        <f t="array" aca="1" ref="V16" ca="1">MNEWTON($B8,V15)</f>
        <v>#NAME?</v>
      </c>
    </row>
    <row r="17" spans="1:22" x14ac:dyDescent="0.35">
      <c r="A17">
        <f t="shared" si="1"/>
        <v>-1.1999999999999986</v>
      </c>
      <c r="B17">
        <f t="shared" si="0"/>
        <v>8.7119999999999944</v>
      </c>
      <c r="K17" t="s">
        <v>1</v>
      </c>
      <c r="L17" s="10" t="e">
        <f ca="1">(L16+3)*(L16-1)^2</f>
        <v>#NAME?</v>
      </c>
      <c r="M17" s="4" t="e">
        <f t="shared" ref="M17:O17" ca="1" si="3">(M16+3)*(M16-1)^2</f>
        <v>#NAME?</v>
      </c>
      <c r="N17" s="4" t="e">
        <f t="shared" ca="1" si="3"/>
        <v>#NAME?</v>
      </c>
      <c r="O17" s="12" t="e">
        <f t="shared" ca="1" si="3"/>
        <v>#NAME?</v>
      </c>
      <c r="R17" t="s">
        <v>1</v>
      </c>
      <c r="S17" s="9"/>
      <c r="V17" s="11"/>
    </row>
    <row r="18" spans="1:22" x14ac:dyDescent="0.35">
      <c r="A18">
        <f t="shared" si="1"/>
        <v>-0.99999999999999867</v>
      </c>
      <c r="B18">
        <f t="shared" si="0"/>
        <v>7.9999999999999947</v>
      </c>
      <c r="R18" t="s">
        <v>7</v>
      </c>
      <c r="S18" s="10"/>
      <c r="T18" s="4"/>
      <c r="U18" s="4"/>
      <c r="V18" s="12"/>
    </row>
    <row r="19" spans="1:22" x14ac:dyDescent="0.35">
      <c r="A19">
        <f t="shared" si="1"/>
        <v>-0.79999999999999871</v>
      </c>
      <c r="B19">
        <f t="shared" si="0"/>
        <v>7.127999999999993</v>
      </c>
      <c r="L19" t="s">
        <v>17</v>
      </c>
    </row>
    <row r="20" spans="1:22" x14ac:dyDescent="0.35">
      <c r="A20">
        <f t="shared" si="1"/>
        <v>-0.59999999999999876</v>
      </c>
      <c r="B20">
        <f t="shared" si="0"/>
        <v>6.1439999999999939</v>
      </c>
      <c r="K20" t="s">
        <v>4</v>
      </c>
      <c r="L20" s="6">
        <v>-4</v>
      </c>
      <c r="M20" s="7">
        <v>-4</v>
      </c>
      <c r="N20" s="8">
        <v>0</v>
      </c>
    </row>
    <row r="21" spans="1:22" x14ac:dyDescent="0.35">
      <c r="A21">
        <f t="shared" si="1"/>
        <v>-0.39999999999999875</v>
      </c>
      <c r="B21">
        <f t="shared" si="0"/>
        <v>5.0959999999999939</v>
      </c>
      <c r="K21" t="s">
        <v>5</v>
      </c>
      <c r="L21" s="9">
        <v>4</v>
      </c>
      <c r="M21">
        <v>-2</v>
      </c>
      <c r="N21" s="11">
        <v>2</v>
      </c>
    </row>
    <row r="22" spans="1:22" x14ac:dyDescent="0.35">
      <c r="A22">
        <f t="shared" si="1"/>
        <v>-0.19999999999999873</v>
      </c>
      <c r="B22">
        <f t="shared" si="0"/>
        <v>4.0319999999999938</v>
      </c>
      <c r="K22" t="s">
        <v>0</v>
      </c>
      <c r="L22" s="9" t="e" cm="1">
        <f t="array" aca="1" ref="L22" ca="1">BISECTION($B3,L20,L21)</f>
        <v>#NAME?</v>
      </c>
      <c r="M22" t="e" cm="1">
        <f t="array" aca="1" ref="M22" ca="1">BISECTION($B3,M20,M21)</f>
        <v>#NAME?</v>
      </c>
      <c r="N22" s="11" t="e" cm="1">
        <f t="array" aca="1" ref="N22" ca="1">BISECTION($B3,N20,N21)</f>
        <v>#NAME?</v>
      </c>
    </row>
    <row r="23" spans="1:22" x14ac:dyDescent="0.35">
      <c r="A23">
        <v>0</v>
      </c>
      <c r="B23">
        <f t="shared" si="0"/>
        <v>3</v>
      </c>
      <c r="K23" t="s">
        <v>1</v>
      </c>
      <c r="L23" s="10" t="e">
        <f ca="1">(L22+3)*(L22-1)^2</f>
        <v>#NAME?</v>
      </c>
      <c r="M23" s="4" t="e">
        <f t="shared" ref="M23:N23" ca="1" si="4">(M22+3)*(M22-1)^2</f>
        <v>#NAME?</v>
      </c>
      <c r="N23" s="12" t="e">
        <f t="shared" ca="1" si="4"/>
        <v>#NAME?</v>
      </c>
    </row>
    <row r="24" spans="1:22" x14ac:dyDescent="0.35">
      <c r="A24">
        <f t="shared" ref="A24:A43" si="5">A23+0.2</f>
        <v>0.2</v>
      </c>
      <c r="B24">
        <f t="shared" si="0"/>
        <v>2.0480000000000005</v>
      </c>
    </row>
    <row r="25" spans="1:22" x14ac:dyDescent="0.35">
      <c r="A25">
        <f t="shared" si="5"/>
        <v>0.4</v>
      </c>
      <c r="B25">
        <f t="shared" si="0"/>
        <v>1.224</v>
      </c>
    </row>
    <row r="26" spans="1:22" x14ac:dyDescent="0.35">
      <c r="A26">
        <f t="shared" si="5"/>
        <v>0.60000000000000009</v>
      </c>
      <c r="B26">
        <f t="shared" si="0"/>
        <v>0.57599999999999973</v>
      </c>
    </row>
    <row r="27" spans="1:22" x14ac:dyDescent="0.35">
      <c r="A27">
        <f t="shared" si="5"/>
        <v>0.8</v>
      </c>
      <c r="B27">
        <f t="shared" si="0"/>
        <v>0.15199999999999991</v>
      </c>
    </row>
    <row r="28" spans="1:22" x14ac:dyDescent="0.35">
      <c r="A28">
        <f t="shared" si="5"/>
        <v>1</v>
      </c>
      <c r="B28">
        <f t="shared" si="0"/>
        <v>0</v>
      </c>
    </row>
    <row r="29" spans="1:22" x14ac:dyDescent="0.35">
      <c r="A29">
        <f t="shared" si="5"/>
        <v>1.2</v>
      </c>
      <c r="B29">
        <f t="shared" si="0"/>
        <v>0.16799999999999993</v>
      </c>
    </row>
    <row r="30" spans="1:22" x14ac:dyDescent="0.35">
      <c r="A30">
        <f t="shared" si="5"/>
        <v>1.4</v>
      </c>
      <c r="B30">
        <f t="shared" si="0"/>
        <v>0.70399999999999974</v>
      </c>
    </row>
    <row r="31" spans="1:22" x14ac:dyDescent="0.35">
      <c r="A31">
        <f t="shared" si="5"/>
        <v>1.5999999999999999</v>
      </c>
      <c r="B31">
        <f t="shared" si="0"/>
        <v>1.655999999999999</v>
      </c>
    </row>
    <row r="32" spans="1:22" x14ac:dyDescent="0.35">
      <c r="A32">
        <f t="shared" si="5"/>
        <v>1.7999999999999998</v>
      </c>
      <c r="B32">
        <f t="shared" si="0"/>
        <v>3.0719999999999983</v>
      </c>
    </row>
    <row r="33" spans="1:2" x14ac:dyDescent="0.35">
      <c r="A33">
        <f t="shared" si="5"/>
        <v>1.9999999999999998</v>
      </c>
      <c r="B33">
        <f t="shared" si="0"/>
        <v>4.9999999999999982</v>
      </c>
    </row>
    <row r="34" spans="1:2" x14ac:dyDescent="0.35">
      <c r="A34">
        <f t="shared" si="5"/>
        <v>2.1999999999999997</v>
      </c>
      <c r="B34">
        <f t="shared" si="0"/>
        <v>7.4879999999999951</v>
      </c>
    </row>
    <row r="35" spans="1:2" x14ac:dyDescent="0.35">
      <c r="A35">
        <f t="shared" si="5"/>
        <v>2.4</v>
      </c>
      <c r="B35">
        <f t="shared" si="0"/>
        <v>10.584</v>
      </c>
    </row>
    <row r="36" spans="1:2" x14ac:dyDescent="0.35">
      <c r="A36">
        <f t="shared" si="5"/>
        <v>2.6</v>
      </c>
      <c r="B36">
        <f t="shared" si="0"/>
        <v>14.336000000000002</v>
      </c>
    </row>
    <row r="37" spans="1:2" x14ac:dyDescent="0.35">
      <c r="A37">
        <f t="shared" si="5"/>
        <v>2.8000000000000003</v>
      </c>
      <c r="B37">
        <f t="shared" si="0"/>
        <v>18.792000000000009</v>
      </c>
    </row>
    <row r="38" spans="1:2" x14ac:dyDescent="0.35">
      <c r="A38">
        <f t="shared" si="5"/>
        <v>3.0000000000000004</v>
      </c>
      <c r="B38">
        <f t="shared" si="0"/>
        <v>24.000000000000011</v>
      </c>
    </row>
    <row r="39" spans="1:2" x14ac:dyDescent="0.35">
      <c r="A39">
        <f t="shared" si="5"/>
        <v>3.2000000000000006</v>
      </c>
      <c r="B39">
        <f t="shared" si="0"/>
        <v>30.00800000000002</v>
      </c>
    </row>
    <row r="40" spans="1:2" x14ac:dyDescent="0.35">
      <c r="A40">
        <f t="shared" si="5"/>
        <v>3.4000000000000008</v>
      </c>
      <c r="B40">
        <f t="shared" si="0"/>
        <v>36.864000000000026</v>
      </c>
    </row>
    <row r="41" spans="1:2" x14ac:dyDescent="0.35">
      <c r="A41">
        <f t="shared" si="5"/>
        <v>3.600000000000001</v>
      </c>
      <c r="B41">
        <f t="shared" si="0"/>
        <v>44.616000000000042</v>
      </c>
    </row>
    <row r="42" spans="1:2" x14ac:dyDescent="0.35">
      <c r="A42">
        <f t="shared" si="5"/>
        <v>3.8000000000000012</v>
      </c>
      <c r="B42">
        <f t="shared" si="0"/>
        <v>53.312000000000047</v>
      </c>
    </row>
    <row r="43" spans="1:2" x14ac:dyDescent="0.35">
      <c r="A43" s="4">
        <f t="shared" si="5"/>
        <v>4.0000000000000009</v>
      </c>
      <c r="B43" s="4">
        <f t="shared" si="0"/>
        <v>63.000000000000043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AE73-9B16-46C7-90E3-CF647DB36A1B}">
  <sheetPr codeName="Sheet69"/>
  <dimension ref="A2:S53"/>
  <sheetViews>
    <sheetView workbookViewId="0"/>
  </sheetViews>
  <sheetFormatPr defaultRowHeight="14.5" x14ac:dyDescent="0.35"/>
  <cols>
    <col min="1" max="1" width="5.7265625" customWidth="1"/>
    <col min="11" max="11" width="5.26953125" customWidth="1"/>
    <col min="12" max="12" width="8.7265625" customWidth="1"/>
    <col min="18" max="18" width="4.453125" customWidth="1"/>
    <col min="19" max="19" width="8.7265625" customWidth="1"/>
  </cols>
  <sheetData>
    <row r="2" spans="1:19" x14ac:dyDescent="0.35">
      <c r="A2" s="1" t="s">
        <v>0</v>
      </c>
      <c r="B2" s="1" t="s">
        <v>1</v>
      </c>
      <c r="L2" t="s">
        <v>2</v>
      </c>
      <c r="R2" s="5" t="s">
        <v>0</v>
      </c>
      <c r="S2" s="5" t="s">
        <v>1</v>
      </c>
    </row>
    <row r="3" spans="1:19" x14ac:dyDescent="0.35">
      <c r="A3">
        <v>-5</v>
      </c>
      <c r="B3">
        <f>A3^3+3*A3^2-6*A3-8</f>
        <v>-28</v>
      </c>
      <c r="K3" t="s">
        <v>4</v>
      </c>
      <c r="L3" s="6">
        <v>-5</v>
      </c>
      <c r="M3" s="7">
        <v>-5</v>
      </c>
      <c r="N3" s="7">
        <v>-2</v>
      </c>
      <c r="O3" s="8">
        <v>0</v>
      </c>
      <c r="R3" s="6" t="e" cm="1">
        <f t="array" aca="1" ref="R3" ca="1">NROOTS($B3,-5,5)</f>
        <v>#NAME?</v>
      </c>
      <c r="S3" s="8" t="e">
        <f ca="1">R3^3+3*R3^2-6*R3-8</f>
        <v>#NAME?</v>
      </c>
    </row>
    <row r="4" spans="1:19" x14ac:dyDescent="0.35">
      <c r="A4">
        <f>A3+0.2</f>
        <v>-4.8</v>
      </c>
      <c r="B4">
        <f>A4^3+3*A4^2-6*A4-8</f>
        <v>-20.671999999999997</v>
      </c>
      <c r="K4" t="s">
        <v>5</v>
      </c>
      <c r="L4" s="9">
        <v>5</v>
      </c>
      <c r="M4">
        <v>-2</v>
      </c>
      <c r="N4">
        <v>0.5</v>
      </c>
      <c r="O4" s="11">
        <v>5</v>
      </c>
      <c r="R4" s="9"/>
      <c r="S4" s="11">
        <f t="shared" ref="S4:S5" si="0">R4^3+3*R4^2-6*R4-8</f>
        <v>-8</v>
      </c>
    </row>
    <row r="5" spans="1:19" x14ac:dyDescent="0.35">
      <c r="A5">
        <f t="shared" ref="A5:A27" si="1">A4+0.2</f>
        <v>-4.5999999999999996</v>
      </c>
      <c r="B5">
        <f t="shared" ref="B5:B53" si="2">A5^3+3*A5^2-6*A5-8</f>
        <v>-14.255999999999982</v>
      </c>
      <c r="K5" t="s">
        <v>0</v>
      </c>
      <c r="L5" s="9" t="e" cm="1">
        <f t="array" aca="1" ref="L5" ca="1">BRENT($B3,L3,L4)</f>
        <v>#NAME?</v>
      </c>
      <c r="M5" t="e" cm="1">
        <f t="array" aca="1" ref="M5" ca="1">BRENT($B3,M3,M4)</f>
        <v>#NAME?</v>
      </c>
      <c r="N5" t="e" cm="1">
        <f t="array" aca="1" ref="N5" ca="1">BRENT($B3,N3,N4)</f>
        <v>#NAME?</v>
      </c>
      <c r="O5" s="11" t="e" cm="1">
        <f t="array" aca="1" ref="O5" ca="1">BRENT($B3,O3,O4)</f>
        <v>#NAME?</v>
      </c>
      <c r="R5" s="10"/>
      <c r="S5" s="12">
        <f t="shared" si="0"/>
        <v>-8</v>
      </c>
    </row>
    <row r="6" spans="1:19" x14ac:dyDescent="0.35">
      <c r="A6">
        <f t="shared" si="1"/>
        <v>-4.3999999999999995</v>
      </c>
      <c r="B6">
        <f t="shared" si="2"/>
        <v>-8.7039999999999864</v>
      </c>
      <c r="K6" t="s">
        <v>1</v>
      </c>
      <c r="L6" s="10" t="e">
        <f ca="1">L5^3+3*L5^2-6*L5-8</f>
        <v>#NAME?</v>
      </c>
      <c r="M6" s="4" t="e">
        <f t="shared" ref="M6:O6" ca="1" si="3">M5^3+3*M5^2-6*M5-8</f>
        <v>#NAME?</v>
      </c>
      <c r="N6" s="4" t="e">
        <f t="shared" ca="1" si="3"/>
        <v>#NAME?</v>
      </c>
      <c r="O6" s="12" t="e">
        <f t="shared" ca="1" si="3"/>
        <v>#NAME?</v>
      </c>
    </row>
    <row r="7" spans="1:19" x14ac:dyDescent="0.35">
      <c r="A7">
        <f t="shared" si="1"/>
        <v>-4.1999999999999993</v>
      </c>
      <c r="B7">
        <f t="shared" si="2"/>
        <v>-3.9679999999999893</v>
      </c>
    </row>
    <row r="8" spans="1:19" x14ac:dyDescent="0.35">
      <c r="A8">
        <f t="shared" si="1"/>
        <v>-3.9999999999999991</v>
      </c>
      <c r="B8">
        <f t="shared" si="2"/>
        <v>1.4210854715202004E-14</v>
      </c>
      <c r="L8" t="s">
        <v>6</v>
      </c>
    </row>
    <row r="9" spans="1:19" x14ac:dyDescent="0.35">
      <c r="A9">
        <f t="shared" si="1"/>
        <v>-3.7999999999999989</v>
      </c>
      <c r="B9">
        <f t="shared" si="2"/>
        <v>3.2480000000000153</v>
      </c>
      <c r="K9" t="s">
        <v>4</v>
      </c>
      <c r="L9" s="6">
        <v>-5</v>
      </c>
      <c r="M9" s="7">
        <v>-2</v>
      </c>
      <c r="N9" s="7">
        <v>0</v>
      </c>
      <c r="O9" s="7">
        <v>1</v>
      </c>
      <c r="P9" s="8">
        <v>3</v>
      </c>
    </row>
    <row r="10" spans="1:19" x14ac:dyDescent="0.35">
      <c r="A10">
        <f t="shared" si="1"/>
        <v>-3.5999999999999988</v>
      </c>
      <c r="B10">
        <f t="shared" si="2"/>
        <v>5.8240000000000123</v>
      </c>
      <c r="K10" t="s">
        <v>0</v>
      </c>
      <c r="L10" s="9" t="e" cm="1">
        <f t="array" aca="1" ref="L10" ca="1">NEWTON($B3,L9)</f>
        <v>#NAME?</v>
      </c>
      <c r="M10" t="e" cm="1">
        <f t="array" aca="1" ref="M10" ca="1">NEWTON($B3,M9)</f>
        <v>#NAME?</v>
      </c>
      <c r="N10" t="e" cm="1">
        <f t="array" aca="1" ref="N10" ca="1">NEWTON($B3,N9)</f>
        <v>#NAME?</v>
      </c>
      <c r="O10" t="e" cm="1">
        <f t="array" aca="1" ref="O10" ca="1">NEWTON($B3,O9)</f>
        <v>#NAME?</v>
      </c>
      <c r="P10" s="11" t="e" cm="1">
        <f t="array" aca="1" ref="P10" ca="1">NEWTON($B3,P9)</f>
        <v>#NAME?</v>
      </c>
    </row>
    <row r="11" spans="1:19" x14ac:dyDescent="0.35">
      <c r="A11">
        <f t="shared" si="1"/>
        <v>-3.3999999999999986</v>
      </c>
      <c r="B11">
        <f t="shared" si="2"/>
        <v>7.7760000000000105</v>
      </c>
      <c r="K11" t="s">
        <v>1</v>
      </c>
      <c r="L11" s="10" t="e">
        <f ca="1">L10^3+3*L10^2-6*L10-8</f>
        <v>#NAME?</v>
      </c>
      <c r="M11" s="4" t="e">
        <f t="shared" ref="M11:P11" ca="1" si="4">M10^3+3*M10^2-6*M10-8</f>
        <v>#NAME?</v>
      </c>
      <c r="N11" s="4" t="e">
        <f t="shared" ca="1" si="4"/>
        <v>#NAME?</v>
      </c>
      <c r="O11" s="4" t="e">
        <f t="shared" ca="1" si="4"/>
        <v>#NAME?</v>
      </c>
      <c r="P11" s="12" t="e">
        <f t="shared" ca="1" si="4"/>
        <v>#NAME?</v>
      </c>
    </row>
    <row r="12" spans="1:19" x14ac:dyDescent="0.35">
      <c r="A12">
        <f t="shared" si="1"/>
        <v>-3.1999999999999984</v>
      </c>
      <c r="B12">
        <f t="shared" si="2"/>
        <v>9.1520000000000081</v>
      </c>
    </row>
    <row r="13" spans="1:19" x14ac:dyDescent="0.35">
      <c r="A13">
        <f t="shared" si="1"/>
        <v>-2.9999999999999982</v>
      </c>
      <c r="B13">
        <f t="shared" si="2"/>
        <v>10.000000000000007</v>
      </c>
      <c r="L13" t="s">
        <v>15</v>
      </c>
    </row>
    <row r="14" spans="1:19" x14ac:dyDescent="0.35">
      <c r="A14">
        <f t="shared" si="1"/>
        <v>-2.799999999999998</v>
      </c>
      <c r="B14">
        <f t="shared" si="2"/>
        <v>10.368000000000002</v>
      </c>
      <c r="K14" t="s">
        <v>4</v>
      </c>
      <c r="L14" s="6">
        <v>-5</v>
      </c>
      <c r="M14" s="7">
        <v>-5</v>
      </c>
      <c r="N14" s="7">
        <v>-2</v>
      </c>
      <c r="O14" s="7">
        <v>0</v>
      </c>
      <c r="P14" s="8">
        <v>1</v>
      </c>
    </row>
    <row r="15" spans="1:19" x14ac:dyDescent="0.35">
      <c r="A15">
        <f t="shared" si="1"/>
        <v>-2.5999999999999979</v>
      </c>
      <c r="B15">
        <f t="shared" si="2"/>
        <v>10.303999999999995</v>
      </c>
      <c r="K15" t="s">
        <v>5</v>
      </c>
      <c r="L15" s="9">
        <v>5</v>
      </c>
      <c r="M15">
        <v>-2</v>
      </c>
      <c r="N15">
        <v>0.5</v>
      </c>
      <c r="O15">
        <v>5</v>
      </c>
      <c r="P15" s="11">
        <v>5</v>
      </c>
    </row>
    <row r="16" spans="1:19" x14ac:dyDescent="0.35">
      <c r="A16">
        <f t="shared" si="1"/>
        <v>-2.3999999999999977</v>
      </c>
      <c r="B16">
        <f t="shared" si="2"/>
        <v>9.855999999999991</v>
      </c>
      <c r="K16" t="s">
        <v>0</v>
      </c>
      <c r="L16" s="9" t="e" cm="1">
        <f t="array" aca="1" ref="L16" ca="1">SECANT($B14,L14,L15)</f>
        <v>#NAME?</v>
      </c>
      <c r="M16" t="e" cm="1">
        <f t="array" aca="1" ref="M16" ca="1">SECANT($B14,M14,M15)</f>
        <v>#NAME?</v>
      </c>
      <c r="N16" t="e" cm="1">
        <f t="array" aca="1" ref="N16" ca="1">SECANT($B14,N14,N15)</f>
        <v>#NAME?</v>
      </c>
      <c r="O16" t="e" cm="1">
        <f t="array" aca="1" ref="O16" ca="1">SECANT($B14,O14,O15)</f>
        <v>#NAME?</v>
      </c>
      <c r="P16" s="11" t="e" cm="1">
        <f t="array" aca="1" ref="P16" ca="1">SECANT($B14,P14,P15)</f>
        <v>#NAME?</v>
      </c>
    </row>
    <row r="17" spans="1:16" x14ac:dyDescent="0.35">
      <c r="A17">
        <f t="shared" si="1"/>
        <v>-2.1999999999999975</v>
      </c>
      <c r="B17">
        <f t="shared" si="2"/>
        <v>9.0719999999999885</v>
      </c>
      <c r="K17" t="s">
        <v>1</v>
      </c>
      <c r="L17" s="10" t="e">
        <f ca="1">L16^3+3*L16^2-6*L16-8</f>
        <v>#NAME?</v>
      </c>
      <c r="M17" s="4" t="e">
        <f t="shared" ref="M17:P17" ca="1" si="5">M16^3+3*M16^2-6*M16-8</f>
        <v>#NAME?</v>
      </c>
      <c r="N17" s="4" t="e">
        <f t="shared" ca="1" si="5"/>
        <v>#NAME?</v>
      </c>
      <c r="O17" s="4" t="e">
        <f t="shared" ca="1" si="5"/>
        <v>#NAME?</v>
      </c>
      <c r="P17" s="12" t="e">
        <f t="shared" ca="1" si="5"/>
        <v>#NAME?</v>
      </c>
    </row>
    <row r="18" spans="1:16" x14ac:dyDescent="0.35">
      <c r="A18">
        <f t="shared" si="1"/>
        <v>-1.9999999999999976</v>
      </c>
      <c r="B18">
        <f t="shared" si="2"/>
        <v>7.9999999999999858</v>
      </c>
    </row>
    <row r="19" spans="1:16" x14ac:dyDescent="0.35">
      <c r="A19">
        <f t="shared" si="1"/>
        <v>-1.7999999999999976</v>
      </c>
      <c r="B19">
        <f t="shared" si="2"/>
        <v>6.6879999999999846</v>
      </c>
      <c r="L19" t="s">
        <v>17</v>
      </c>
    </row>
    <row r="20" spans="1:16" x14ac:dyDescent="0.35">
      <c r="A20">
        <f t="shared" si="1"/>
        <v>-1.5999999999999976</v>
      </c>
      <c r="B20">
        <f t="shared" si="2"/>
        <v>5.1839999999999797</v>
      </c>
      <c r="K20" t="s">
        <v>4</v>
      </c>
      <c r="L20" s="6">
        <v>-5</v>
      </c>
      <c r="M20" s="7">
        <v>-5</v>
      </c>
      <c r="N20" s="7">
        <v>-2</v>
      </c>
      <c r="O20" s="8">
        <v>0</v>
      </c>
    </row>
    <row r="21" spans="1:16" x14ac:dyDescent="0.35">
      <c r="A21">
        <f t="shared" si="1"/>
        <v>-1.3999999999999977</v>
      </c>
      <c r="B21">
        <f t="shared" si="2"/>
        <v>3.53599999999998</v>
      </c>
      <c r="K21" t="s">
        <v>5</v>
      </c>
      <c r="L21" s="9">
        <v>5</v>
      </c>
      <c r="M21">
        <v>-2</v>
      </c>
      <c r="N21">
        <v>0.5</v>
      </c>
      <c r="O21" s="11">
        <v>5</v>
      </c>
    </row>
    <row r="22" spans="1:16" x14ac:dyDescent="0.35">
      <c r="A22">
        <f t="shared" si="1"/>
        <v>-1.1999999999999977</v>
      </c>
      <c r="B22">
        <f t="shared" si="2"/>
        <v>1.7919999999999803</v>
      </c>
      <c r="K22" t="s">
        <v>0</v>
      </c>
      <c r="L22" s="9" t="e" cm="1">
        <f t="array" aca="1" ref="L22" ca="1">BISECTION($B20,L20,L21)</f>
        <v>#NAME?</v>
      </c>
      <c r="M22" t="e" cm="1">
        <f t="array" aca="1" ref="M22" ca="1">BISECTION($B20,M20,M21)</f>
        <v>#NAME?</v>
      </c>
      <c r="N22" t="e" cm="1">
        <f t="array" aca="1" ref="N22" ca="1">BISECTION($B20,N20,N21)</f>
        <v>#NAME?</v>
      </c>
      <c r="O22" s="11" t="e" cm="1">
        <f t="array" aca="1" ref="O22" ca="1">BISECTION($B20,O20,O21)</f>
        <v>#NAME?</v>
      </c>
    </row>
    <row r="23" spans="1:16" x14ac:dyDescent="0.35">
      <c r="A23">
        <f t="shared" si="1"/>
        <v>-0.99999999999999778</v>
      </c>
      <c r="B23">
        <f t="shared" si="2"/>
        <v>-1.9539925233402755E-14</v>
      </c>
      <c r="K23" t="s">
        <v>1</v>
      </c>
      <c r="L23" s="10" t="e">
        <f ca="1">L22^3+3*L22^2-6*L22-8</f>
        <v>#NAME?</v>
      </c>
      <c r="M23" s="4" t="e">
        <f t="shared" ref="M23:O23" ca="1" si="6">M22^3+3*M22^2-6*M22-8</f>
        <v>#NAME?</v>
      </c>
      <c r="N23" s="4" t="e">
        <f t="shared" ca="1" si="6"/>
        <v>#NAME?</v>
      </c>
      <c r="O23" s="12" t="e">
        <f t="shared" ca="1" si="6"/>
        <v>#NAME?</v>
      </c>
    </row>
    <row r="24" spans="1:16" x14ac:dyDescent="0.35">
      <c r="A24">
        <f t="shared" si="1"/>
        <v>-0.79999999999999782</v>
      </c>
      <c r="B24">
        <f t="shared" si="2"/>
        <v>-1.7920000000000194</v>
      </c>
    </row>
    <row r="25" spans="1:16" x14ac:dyDescent="0.35">
      <c r="A25">
        <f t="shared" si="1"/>
        <v>-0.59999999999999787</v>
      </c>
      <c r="B25">
        <f t="shared" si="2"/>
        <v>-3.5360000000000182</v>
      </c>
      <c r="L25" t="s">
        <v>18</v>
      </c>
    </row>
    <row r="26" spans="1:16" x14ac:dyDescent="0.35">
      <c r="A26">
        <f t="shared" si="1"/>
        <v>-0.39999999999999786</v>
      </c>
      <c r="B26">
        <f t="shared" si="2"/>
        <v>-5.184000000000017</v>
      </c>
      <c r="K26" t="s">
        <v>4</v>
      </c>
      <c r="L26" s="6">
        <v>-5</v>
      </c>
      <c r="M26" s="7">
        <v>-2</v>
      </c>
      <c r="N26" s="7">
        <v>0</v>
      </c>
      <c r="O26" s="7">
        <v>1</v>
      </c>
      <c r="P26" s="8">
        <v>3</v>
      </c>
    </row>
    <row r="27" spans="1:16" x14ac:dyDescent="0.35">
      <c r="A27">
        <f t="shared" si="1"/>
        <v>-0.19999999999999785</v>
      </c>
      <c r="B27">
        <f t="shared" si="2"/>
        <v>-6.6880000000000148</v>
      </c>
      <c r="K27" t="s">
        <v>0</v>
      </c>
      <c r="L27" s="9" t="e" cm="1">
        <f t="array" aca="1" ref="L27" ca="1">MNEWTON($B3,L26)</f>
        <v>#NAME?</v>
      </c>
      <c r="M27" t="e" cm="1">
        <f t="array" aca="1" ref="M27" ca="1">MNEWTON($B3,M26)</f>
        <v>#NAME?</v>
      </c>
      <c r="N27" t="e" cm="1">
        <f t="array" aca="1" ref="N27" ca="1">MNEWTON($B3,N26)</f>
        <v>#NAME?</v>
      </c>
      <c r="O27" t="e" cm="1">
        <f t="array" aca="1" ref="O27" ca="1">MNEWTON($B3,O26)</f>
        <v>#NAME?</v>
      </c>
      <c r="P27" s="11" t="e" cm="1">
        <f t="array" aca="1" ref="P27" ca="1">MNEWTON($B3,P26)</f>
        <v>#NAME?</v>
      </c>
    </row>
    <row r="28" spans="1:16" x14ac:dyDescent="0.35">
      <c r="A28">
        <v>0</v>
      </c>
      <c r="B28">
        <f t="shared" si="2"/>
        <v>-8</v>
      </c>
      <c r="K28" t="s">
        <v>1</v>
      </c>
      <c r="L28" s="9"/>
      <c r="P28" s="11"/>
    </row>
    <row r="29" spans="1:16" x14ac:dyDescent="0.35">
      <c r="A29">
        <f t="shared" ref="A29:A53" si="7">A28+0.2</f>
        <v>0.2</v>
      </c>
      <c r="B29">
        <f t="shared" si="2"/>
        <v>-9.0719999999999992</v>
      </c>
      <c r="K29" t="s">
        <v>7</v>
      </c>
      <c r="L29" s="10"/>
      <c r="M29" s="4"/>
      <c r="N29" s="4"/>
      <c r="O29" s="4"/>
      <c r="P29" s="12"/>
    </row>
    <row r="30" spans="1:16" x14ac:dyDescent="0.35">
      <c r="A30">
        <f t="shared" si="7"/>
        <v>0.4</v>
      </c>
      <c r="B30">
        <f t="shared" si="2"/>
        <v>-9.8559999999999999</v>
      </c>
    </row>
    <row r="31" spans="1:16" x14ac:dyDescent="0.35">
      <c r="A31">
        <f t="shared" si="7"/>
        <v>0.60000000000000009</v>
      </c>
      <c r="B31">
        <f t="shared" si="2"/>
        <v>-10.304</v>
      </c>
      <c r="L31" t="s">
        <v>19</v>
      </c>
    </row>
    <row r="32" spans="1:16" x14ac:dyDescent="0.35">
      <c r="A32">
        <f t="shared" si="7"/>
        <v>0.8</v>
      </c>
      <c r="B32">
        <f t="shared" si="2"/>
        <v>-10.368</v>
      </c>
      <c r="K32" t="s">
        <v>4</v>
      </c>
      <c r="L32" s="6">
        <v>-5</v>
      </c>
      <c r="M32" s="7">
        <v>-5</v>
      </c>
      <c r="N32" s="7">
        <v>-2</v>
      </c>
      <c r="O32" s="7">
        <v>0</v>
      </c>
      <c r="P32" s="8">
        <v>1</v>
      </c>
    </row>
    <row r="33" spans="1:16" x14ac:dyDescent="0.35">
      <c r="A33">
        <f t="shared" si="7"/>
        <v>1</v>
      </c>
      <c r="B33">
        <f t="shared" si="2"/>
        <v>-10</v>
      </c>
      <c r="K33" t="s">
        <v>0</v>
      </c>
      <c r="L33" s="9" t="e" cm="1">
        <f t="array" aca="1" ref="L33" ca="1">NEWTON($M37,L32)</f>
        <v>#NAME?</v>
      </c>
      <c r="M33" t="e" cm="1">
        <f t="array" aca="1" ref="M33" ca="1">NEWTON($M37,M32)</f>
        <v>#NAME?</v>
      </c>
      <c r="N33" t="e" cm="1">
        <f t="array" aca="1" ref="N33" ca="1">NEWTON($M37,N32)</f>
        <v>#NAME?</v>
      </c>
      <c r="O33" t="e" cm="1">
        <f t="array" aca="1" ref="O33" ca="1">NEWTON($M37,O32)</f>
        <v>#NAME?</v>
      </c>
      <c r="P33" s="11" t="e" cm="1">
        <f t="array" aca="1" ref="P33" ca="1">NEWTON($M37,P32)</f>
        <v>#NAME?</v>
      </c>
    </row>
    <row r="34" spans="1:16" x14ac:dyDescent="0.35">
      <c r="A34">
        <f t="shared" si="7"/>
        <v>1.2</v>
      </c>
      <c r="B34">
        <f t="shared" si="2"/>
        <v>-9.1519999999999992</v>
      </c>
      <c r="K34" t="s">
        <v>1</v>
      </c>
      <c r="L34" s="10" t="e">
        <f ca="1">L33^3+3*L33^2-6*L33-8</f>
        <v>#NAME?</v>
      </c>
      <c r="M34" s="4" t="e">
        <f t="shared" ref="M34:P34" ca="1" si="8">M33^3+3*M33^2-6*M33-8</f>
        <v>#NAME?</v>
      </c>
      <c r="N34" s="4" t="e">
        <f t="shared" ca="1" si="8"/>
        <v>#NAME?</v>
      </c>
      <c r="O34" s="4" t="e">
        <f t="shared" ca="1" si="8"/>
        <v>#NAME?</v>
      </c>
      <c r="P34" s="12" t="e">
        <f t="shared" ca="1" si="8"/>
        <v>#NAME?</v>
      </c>
    </row>
    <row r="35" spans="1:16" x14ac:dyDescent="0.35">
      <c r="A35">
        <f t="shared" si="7"/>
        <v>1.4</v>
      </c>
      <c r="B35">
        <f t="shared" si="2"/>
        <v>-7.7759999999999998</v>
      </c>
    </row>
    <row r="36" spans="1:16" x14ac:dyDescent="0.35">
      <c r="A36">
        <f t="shared" si="7"/>
        <v>1.5999999999999999</v>
      </c>
      <c r="B36">
        <f t="shared" si="2"/>
        <v>-5.8240000000000016</v>
      </c>
      <c r="L36" s="13" t="s">
        <v>0</v>
      </c>
      <c r="M36" s="13" t="s">
        <v>3</v>
      </c>
    </row>
    <row r="37" spans="1:16" x14ac:dyDescent="0.35">
      <c r="A37">
        <f t="shared" si="7"/>
        <v>1.7999999999999998</v>
      </c>
      <c r="B37">
        <f t="shared" si="2"/>
        <v>-3.2480000000000029</v>
      </c>
      <c r="L37" s="14">
        <v>2</v>
      </c>
      <c r="M37" s="14">
        <f>3*L37^2+6*L37-6</f>
        <v>18</v>
      </c>
    </row>
    <row r="38" spans="1:16" x14ac:dyDescent="0.35">
      <c r="A38">
        <f t="shared" si="7"/>
        <v>1.9999999999999998</v>
      </c>
      <c r="B38">
        <f t="shared" si="2"/>
        <v>0</v>
      </c>
    </row>
    <row r="39" spans="1:16" x14ac:dyDescent="0.35">
      <c r="A39">
        <f t="shared" si="7"/>
        <v>2.1999999999999997</v>
      </c>
      <c r="B39">
        <f t="shared" si="2"/>
        <v>3.9679999999999929</v>
      </c>
      <c r="L39" t="s">
        <v>10</v>
      </c>
    </row>
    <row r="40" spans="1:16" x14ac:dyDescent="0.35">
      <c r="A40">
        <f t="shared" si="7"/>
        <v>2.4</v>
      </c>
      <c r="B40">
        <f t="shared" si="2"/>
        <v>8.7040000000000006</v>
      </c>
      <c r="K40" t="s">
        <v>4</v>
      </c>
      <c r="L40" s="6">
        <v>-5</v>
      </c>
      <c r="M40" s="7">
        <v>-5</v>
      </c>
      <c r="N40" s="7">
        <v>0</v>
      </c>
      <c r="O40" s="8">
        <v>-4</v>
      </c>
    </row>
    <row r="41" spans="1:16" x14ac:dyDescent="0.35">
      <c r="A41">
        <f t="shared" si="7"/>
        <v>2.6</v>
      </c>
      <c r="B41">
        <f t="shared" si="2"/>
        <v>14.256000000000007</v>
      </c>
      <c r="K41" t="s">
        <v>5</v>
      </c>
      <c r="L41" s="9">
        <v>5</v>
      </c>
      <c r="M41">
        <v>0</v>
      </c>
      <c r="N41">
        <v>2</v>
      </c>
      <c r="O41" s="11">
        <v>2</v>
      </c>
    </row>
    <row r="42" spans="1:16" x14ac:dyDescent="0.35">
      <c r="A42">
        <f t="shared" si="7"/>
        <v>2.8000000000000003</v>
      </c>
      <c r="B42">
        <f t="shared" si="2"/>
        <v>20.672000000000008</v>
      </c>
      <c r="K42" t="s">
        <v>11</v>
      </c>
      <c r="L42" s="6" t="e" cm="1">
        <f t="array" aca="1" ref="L42" ca="1">FMIN($B3,L40,L41)</f>
        <v>#NAME?</v>
      </c>
      <c r="M42" s="7" t="e" cm="1">
        <f t="array" aca="1" ref="M42" ca="1">FMIN($B3,M40,M41)</f>
        <v>#NAME?</v>
      </c>
      <c r="N42" s="7" t="e" cm="1">
        <f t="array" aca="1" ref="N42" ca="1">FMIN($B3,N40,N41)</f>
        <v>#NAME?</v>
      </c>
      <c r="O42" s="8" t="e" cm="1">
        <f t="array" aca="1" ref="O42" ca="1">FMIN($B3,O40,O41)</f>
        <v>#NAME?</v>
      </c>
    </row>
    <row r="43" spans="1:16" x14ac:dyDescent="0.35">
      <c r="A43">
        <f t="shared" si="7"/>
        <v>3.0000000000000004</v>
      </c>
      <c r="B43">
        <f t="shared" si="2"/>
        <v>28.000000000000028</v>
      </c>
      <c r="K43" t="s">
        <v>12</v>
      </c>
      <c r="L43" s="10" t="e">
        <f ca="1">L42^3+3*L42^2-6*L42-8</f>
        <v>#NAME?</v>
      </c>
      <c r="M43" s="4" t="e">
        <f ca="1">M42^3+3*M42^2-6*M42-8</f>
        <v>#NAME?</v>
      </c>
      <c r="N43" s="4" t="e">
        <f ca="1">N42^3+3*N42^2-6*N42-8</f>
        <v>#NAME?</v>
      </c>
      <c r="O43" s="12" t="e">
        <f ca="1">O42^3+3*O42^2-6*O42-8</f>
        <v>#NAME?</v>
      </c>
    </row>
    <row r="44" spans="1:16" x14ac:dyDescent="0.35">
      <c r="A44">
        <f t="shared" si="7"/>
        <v>3.2000000000000006</v>
      </c>
      <c r="B44">
        <f t="shared" si="2"/>
        <v>36.288000000000025</v>
      </c>
      <c r="K44" t="s">
        <v>13</v>
      </c>
      <c r="L44" s="9" t="e" cm="1">
        <f t="array" aca="1" ref="L44" ca="1">FMAX($B3,L40,L41)</f>
        <v>#NAME?</v>
      </c>
      <c r="M44" t="e" cm="1">
        <f t="array" aca="1" ref="M44" ca="1">FMAX($B3,M40,M41)</f>
        <v>#NAME?</v>
      </c>
      <c r="N44" t="e" cm="1">
        <f t="array" aca="1" ref="N44" ca="1">FMAX($B3,N40,N41)</f>
        <v>#NAME?</v>
      </c>
      <c r="O44" s="11" t="e" cm="1">
        <f t="array" aca="1" ref="O44" ca="1">FMAX($B3,O40,O41)</f>
        <v>#NAME?</v>
      </c>
    </row>
    <row r="45" spans="1:16" x14ac:dyDescent="0.35">
      <c r="A45">
        <f t="shared" si="7"/>
        <v>3.4000000000000008</v>
      </c>
      <c r="B45">
        <f t="shared" si="2"/>
        <v>45.584000000000046</v>
      </c>
      <c r="K45" t="s">
        <v>14</v>
      </c>
      <c r="L45" s="10" t="e">
        <f ca="1">L44^3+3*L44^2-6*L44-8</f>
        <v>#NAME?</v>
      </c>
      <c r="M45" s="4" t="e">
        <f ca="1">M44^3+3*M44^2-6*M44-8</f>
        <v>#NAME?</v>
      </c>
      <c r="N45" s="4" t="e">
        <f ca="1">N44^3+3*N44^2-6*N44-8</f>
        <v>#NAME?</v>
      </c>
      <c r="O45" s="12" t="e">
        <f ca="1">O44^3+3*O44^2-6*O44-8</f>
        <v>#NAME?</v>
      </c>
    </row>
    <row r="46" spans="1:16" x14ac:dyDescent="0.35">
      <c r="A46">
        <f t="shared" si="7"/>
        <v>3.600000000000001</v>
      </c>
      <c r="B46">
        <f t="shared" si="2"/>
        <v>55.93600000000005</v>
      </c>
    </row>
    <row r="47" spans="1:16" x14ac:dyDescent="0.35">
      <c r="A47">
        <f t="shared" si="7"/>
        <v>3.8000000000000012</v>
      </c>
      <c r="B47">
        <f t="shared" si="2"/>
        <v>67.392000000000053</v>
      </c>
    </row>
    <row r="48" spans="1:16" x14ac:dyDescent="0.35">
      <c r="A48">
        <f t="shared" si="7"/>
        <v>4.0000000000000009</v>
      </c>
      <c r="B48">
        <f t="shared" si="2"/>
        <v>80.000000000000057</v>
      </c>
    </row>
    <row r="49" spans="1:2" x14ac:dyDescent="0.35">
      <c r="A49">
        <f t="shared" si="7"/>
        <v>4.2000000000000011</v>
      </c>
      <c r="B49">
        <f t="shared" si="2"/>
        <v>93.808000000000064</v>
      </c>
    </row>
    <row r="50" spans="1:2" x14ac:dyDescent="0.35">
      <c r="A50">
        <f t="shared" si="7"/>
        <v>4.4000000000000012</v>
      </c>
      <c r="B50">
        <f t="shared" si="2"/>
        <v>108.86400000000009</v>
      </c>
    </row>
    <row r="51" spans="1:2" x14ac:dyDescent="0.35">
      <c r="A51">
        <f t="shared" si="7"/>
        <v>4.6000000000000014</v>
      </c>
      <c r="B51">
        <f t="shared" si="2"/>
        <v>125.21600000000012</v>
      </c>
    </row>
    <row r="52" spans="1:2" x14ac:dyDescent="0.35">
      <c r="A52">
        <f t="shared" si="7"/>
        <v>4.8000000000000016</v>
      </c>
      <c r="B52">
        <f t="shared" si="2"/>
        <v>142.91200000000015</v>
      </c>
    </row>
    <row r="53" spans="1:2" x14ac:dyDescent="0.35">
      <c r="A53" s="4">
        <f t="shared" si="7"/>
        <v>5.0000000000000018</v>
      </c>
      <c r="B53" s="4">
        <f t="shared" si="2"/>
        <v>162.00000000000017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Roots A</vt:lpstr>
      <vt:lpstr>Roots B</vt:lpstr>
      <vt:lpstr>Roots C</vt:lpstr>
      <vt:lpstr>Roots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2023-04-10T17:59:33Z</dcterms:created>
  <dcterms:modified xsi:type="dcterms:W3CDTF">2023-04-10T18:01:57Z</dcterms:modified>
</cp:coreProperties>
</file>