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B8072992-2721-4B02-9A44-A0FB3A6FAAB2}" xr6:coauthVersionLast="47" xr6:coauthVersionMax="47" xr10:uidLastSave="{00000000-0000-0000-0000-000000000000}"/>
  <bookViews>
    <workbookView xWindow="-110" yWindow="-110" windowWidth="19420" windowHeight="10300" xr2:uid="{F7DE6B92-ABF5-4854-9628-A99789AA37F0}"/>
  </bookViews>
  <sheets>
    <sheet name="Title" sheetId="3" r:id="rId1"/>
    <sheet name="Rasch A" sheetId="1" r:id="rId2"/>
    <sheet name="Rasch B" sheetId="2" r:id="rId3"/>
  </sheets>
  <externalReferences>
    <externalReference r:id="rId4"/>
    <externalReference r:id="rId5"/>
  </externalReferences>
  <definedNames>
    <definedName name="DataRang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3" i="2" l="1"/>
  <c r="T43" i="2"/>
  <c r="AA42" i="2"/>
  <c r="Y42" i="2"/>
  <c r="S42" i="2"/>
  <c r="Q42" i="2"/>
  <c r="X41" i="2"/>
  <c r="V41" i="2"/>
  <c r="P41" i="2"/>
  <c r="AA40" i="2"/>
  <c r="U40" i="2"/>
  <c r="S40" i="2"/>
  <c r="Z39" i="2"/>
  <c r="X39" i="2"/>
  <c r="R39" i="2"/>
  <c r="P39" i="2"/>
  <c r="W38" i="2"/>
  <c r="U38" i="2"/>
  <c r="O38" i="2"/>
  <c r="Z37" i="2"/>
  <c r="T37" i="2"/>
  <c r="R37" i="2"/>
  <c r="Y36" i="2"/>
  <c r="W36" i="2"/>
  <c r="Q36" i="2"/>
  <c r="O36" i="2"/>
  <c r="V35" i="2"/>
  <c r="T35" i="2"/>
  <c r="AA34" i="2"/>
  <c r="Y34" i="2"/>
  <c r="S34" i="2"/>
  <c r="Q34" i="2"/>
  <c r="X33" i="2"/>
  <c r="V33" i="2"/>
  <c r="P33" i="2"/>
  <c r="AA32" i="2"/>
  <c r="U32" i="2"/>
  <c r="S32" i="2"/>
  <c r="O32" i="2" a="1"/>
  <c r="AA43" i="2" s="1"/>
  <c r="AA28" i="2"/>
  <c r="Y28" i="2"/>
  <c r="T28" i="2"/>
  <c r="S28" i="2"/>
  <c r="Q28" i="2"/>
  <c r="Y27" i="2"/>
  <c r="X27" i="2"/>
  <c r="V27" i="2"/>
  <c r="Q27" i="2"/>
  <c r="P27" i="2"/>
  <c r="AA26" i="2"/>
  <c r="V26" i="2"/>
  <c r="U26" i="2"/>
  <c r="S26" i="2"/>
  <c r="AA25" i="2"/>
  <c r="Z25" i="2"/>
  <c r="X25" i="2"/>
  <c r="S25" i="2"/>
  <c r="R25" i="2"/>
  <c r="P25" i="2"/>
  <c r="X24" i="2"/>
  <c r="W24" i="2"/>
  <c r="U24" i="2"/>
  <c r="P24" i="2"/>
  <c r="O24" i="2"/>
  <c r="Z23" i="2"/>
  <c r="U23" i="2"/>
  <c r="T23" i="2"/>
  <c r="R23" i="2"/>
  <c r="Z22" i="2"/>
  <c r="Y22" i="2"/>
  <c r="W22" i="2"/>
  <c r="R22" i="2"/>
  <c r="Q22" i="2"/>
  <c r="O22" i="2"/>
  <c r="W21" i="2"/>
  <c r="V21" i="2"/>
  <c r="T21" i="2"/>
  <c r="O21" i="2"/>
  <c r="AA20" i="2"/>
  <c r="Y20" i="2"/>
  <c r="T20" i="2"/>
  <c r="S20" i="2"/>
  <c r="Q20" i="2"/>
  <c r="Y19" i="2"/>
  <c r="X19" i="2"/>
  <c r="V19" i="2"/>
  <c r="Q19" i="2"/>
  <c r="P19" i="2"/>
  <c r="AA18" i="2"/>
  <c r="V18" i="2"/>
  <c r="U18" i="2"/>
  <c r="S18" i="2"/>
  <c r="AA17" i="2"/>
  <c r="Z17" i="2"/>
  <c r="X17" i="2"/>
  <c r="S17" i="2"/>
  <c r="R17" i="2"/>
  <c r="P17" i="2"/>
  <c r="O17" i="2" a="1"/>
  <c r="X28" i="2" s="1"/>
  <c r="BW36" i="1"/>
  <c r="BV36" i="1"/>
  <c r="BT36" i="1"/>
  <c r="BR36" i="1"/>
  <c r="BO36" i="1"/>
  <c r="BN36" i="1"/>
  <c r="BY35" i="1"/>
  <c r="BW35" i="1"/>
  <c r="BT35" i="1"/>
  <c r="BS35" i="1"/>
  <c r="BQ35" i="1"/>
  <c r="BO35" i="1"/>
  <c r="BY34" i="1"/>
  <c r="BX34" i="1"/>
  <c r="BV34" i="1"/>
  <c r="BT34" i="1"/>
  <c r="BQ34" i="1"/>
  <c r="BP34" i="1"/>
  <c r="BN34" i="1"/>
  <c r="BY33" i="1"/>
  <c r="BV33" i="1"/>
  <c r="BU33" i="1"/>
  <c r="BS33" i="1"/>
  <c r="BQ33" i="1"/>
  <c r="BN33" i="1"/>
  <c r="BM33" i="1"/>
  <c r="BX32" i="1"/>
  <c r="BV32" i="1"/>
  <c r="BS32" i="1"/>
  <c r="BR32" i="1"/>
  <c r="BP32" i="1"/>
  <c r="BN32" i="1"/>
  <c r="BX31" i="1"/>
  <c r="BW31" i="1"/>
  <c r="BU31" i="1"/>
  <c r="BS31" i="1"/>
  <c r="BP31" i="1"/>
  <c r="BO31" i="1"/>
  <c r="BM31" i="1"/>
  <c r="BX30" i="1"/>
  <c r="BU30" i="1"/>
  <c r="BT30" i="1"/>
  <c r="BR30" i="1"/>
  <c r="BP30" i="1"/>
  <c r="BM30" i="1"/>
  <c r="BY29" i="1"/>
  <c r="BW29" i="1"/>
  <c r="BU29" i="1"/>
  <c r="BR29" i="1"/>
  <c r="BQ29" i="1"/>
  <c r="BO29" i="1"/>
  <c r="BM29" i="1"/>
  <c r="BW28" i="1"/>
  <c r="BV28" i="1"/>
  <c r="BT28" i="1"/>
  <c r="BR28" i="1"/>
  <c r="BO28" i="1"/>
  <c r="BN28" i="1"/>
  <c r="BY27" i="1"/>
  <c r="BW27" i="1"/>
  <c r="BT27" i="1"/>
  <c r="BS27" i="1"/>
  <c r="BQ27" i="1"/>
  <c r="BO27" i="1"/>
  <c r="BY26" i="1"/>
  <c r="BX26" i="1"/>
  <c r="BV26" i="1"/>
  <c r="BT26" i="1"/>
  <c r="BQ26" i="1"/>
  <c r="BP26" i="1"/>
  <c r="BN26" i="1"/>
  <c r="BY25" i="1"/>
  <c r="BV25" i="1"/>
  <c r="BU25" i="1"/>
  <c r="BS25" i="1"/>
  <c r="BQ25" i="1"/>
  <c r="BN25" i="1"/>
  <c r="BM25" i="1"/>
  <c r="BM25" i="1" a="1"/>
  <c r="BS36" i="1" s="1"/>
  <c r="BY23" i="1"/>
  <c r="BT23" i="1"/>
  <c r="BS23" i="1"/>
  <c r="BQ23" i="1"/>
  <c r="BO23" i="1"/>
  <c r="BY22" i="1"/>
  <c r="BX22" i="1"/>
  <c r="BV22" i="1"/>
  <c r="BT22" i="1"/>
  <c r="BQ22" i="1"/>
  <c r="BP22" i="1"/>
  <c r="BN22" i="1"/>
  <c r="BY21" i="1"/>
  <c r="BV21" i="1"/>
  <c r="BU21" i="1"/>
  <c r="BS21" i="1"/>
  <c r="BQ21" i="1"/>
  <c r="BN21" i="1"/>
  <c r="BM21" i="1"/>
  <c r="BX20" i="1"/>
  <c r="BV20" i="1"/>
  <c r="BS20" i="1"/>
  <c r="BR20" i="1"/>
  <c r="BP20" i="1"/>
  <c r="BN20" i="1"/>
  <c r="BX19" i="1"/>
  <c r="BW19" i="1"/>
  <c r="BU19" i="1"/>
  <c r="BS19" i="1"/>
  <c r="BP19" i="1"/>
  <c r="BO19" i="1"/>
  <c r="BM19" i="1"/>
  <c r="BX18" i="1"/>
  <c r="BU18" i="1"/>
  <c r="BT18" i="1"/>
  <c r="BR18" i="1"/>
  <c r="BP18" i="1"/>
  <c r="BM18" i="1"/>
  <c r="BY17" i="1"/>
  <c r="BW17" i="1"/>
  <c r="BU17" i="1"/>
  <c r="BR17" i="1"/>
  <c r="BQ17" i="1"/>
  <c r="BP17" i="1"/>
  <c r="BO17" i="1"/>
  <c r="BM17" i="1"/>
  <c r="BW16" i="1"/>
  <c r="BV16" i="1"/>
  <c r="BU16" i="1"/>
  <c r="BT16" i="1"/>
  <c r="BR16" i="1"/>
  <c r="BO16" i="1"/>
  <c r="BN16" i="1"/>
  <c r="BM16" i="1"/>
  <c r="BY15" i="1"/>
  <c r="BW15" i="1"/>
  <c r="BT15" i="1"/>
  <c r="BS15" i="1"/>
  <c r="BR15" i="1"/>
  <c r="BQ15" i="1"/>
  <c r="BO15" i="1"/>
  <c r="BY14" i="1"/>
  <c r="BX14" i="1"/>
  <c r="BW14" i="1"/>
  <c r="BV14" i="1"/>
  <c r="BT14" i="1"/>
  <c r="BQ14" i="1"/>
  <c r="BP14" i="1"/>
  <c r="BO14" i="1"/>
  <c r="BN14" i="1"/>
  <c r="BY13" i="1"/>
  <c r="BV13" i="1"/>
  <c r="BU13" i="1"/>
  <c r="BT13" i="1"/>
  <c r="BS13" i="1"/>
  <c r="BQ13" i="1"/>
  <c r="BN13" i="1"/>
  <c r="BM13" i="1"/>
  <c r="BY12" i="1"/>
  <c r="BX12" i="1"/>
  <c r="BV12" i="1"/>
  <c r="BS12" i="1"/>
  <c r="BR12" i="1"/>
  <c r="BQ12" i="1"/>
  <c r="BP12" i="1"/>
  <c r="BN12" i="1"/>
  <c r="BM12" i="1" a="1"/>
  <c r="BX23" i="1" s="1"/>
  <c r="B33" i="2"/>
  <c r="AA311" i="1"/>
  <c r="AA293" i="1"/>
  <c r="AA275" i="1"/>
  <c r="AA257" i="1"/>
  <c r="AA239" i="1"/>
  <c r="AA221" i="1"/>
  <c r="AA203" i="1"/>
  <c r="AA185" i="1"/>
  <c r="AA167" i="1"/>
  <c r="AA149" i="1"/>
  <c r="AA131" i="1"/>
  <c r="AA113" i="1"/>
  <c r="AA95" i="1"/>
  <c r="AA77" i="1"/>
  <c r="AA59" i="1"/>
  <c r="AA41" i="1"/>
  <c r="B36" i="1"/>
  <c r="B54" i="1" s="1"/>
  <c r="B72" i="1" s="1"/>
  <c r="B90" i="1" s="1"/>
  <c r="B108" i="1" s="1"/>
  <c r="B126" i="1" s="1"/>
  <c r="B144" i="1" s="1"/>
  <c r="B162" i="1" s="1"/>
  <c r="B180" i="1" s="1"/>
  <c r="B198" i="1" s="1"/>
  <c r="B216" i="1" s="1"/>
  <c r="B234" i="1" s="1"/>
  <c r="B252" i="1" s="1"/>
  <c r="B270" i="1" s="1"/>
  <c r="B288" i="1" s="1"/>
  <c r="B306" i="1" s="1"/>
  <c r="AA23" i="1"/>
  <c r="AN19" i="1"/>
  <c r="H15" i="1"/>
  <c r="G15" i="1"/>
  <c r="E15" i="1"/>
  <c r="K14" i="1"/>
  <c r="K15" i="1" s="1"/>
  <c r="J14" i="1"/>
  <c r="J15" i="1" s="1"/>
  <c r="J16" i="1" s="1"/>
  <c r="I14" i="1"/>
  <c r="I15" i="1" s="1"/>
  <c r="H14" i="1"/>
  <c r="G14" i="1"/>
  <c r="F14" i="1"/>
  <c r="F15" i="1" s="1"/>
  <c r="E14" i="1"/>
  <c r="D14" i="1"/>
  <c r="D15" i="1" s="1"/>
  <c r="D16" i="1" s="1"/>
  <c r="C14" i="1"/>
  <c r="C15" i="1" s="1"/>
  <c r="B14" i="1"/>
  <c r="B15" i="1" s="1"/>
  <c r="L15" i="1" s="1"/>
  <c r="M13" i="1"/>
  <c r="L13" i="1"/>
  <c r="M12" i="1"/>
  <c r="L12" i="1"/>
  <c r="M11" i="1"/>
  <c r="L11" i="1"/>
  <c r="L10" i="1"/>
  <c r="M10" i="1" s="1"/>
  <c r="M9" i="1"/>
  <c r="L9" i="1"/>
  <c r="L8" i="1"/>
  <c r="M8" i="1" s="1"/>
  <c r="M7" i="1"/>
  <c r="L7" i="1"/>
  <c r="L6" i="1"/>
  <c r="M6" i="1" s="1"/>
  <c r="L5" i="1"/>
  <c r="M5" i="1" s="1"/>
  <c r="BX17" i="1" l="1"/>
  <c r="BS18" i="1"/>
  <c r="BN19" i="1"/>
  <c r="BV19" i="1"/>
  <c r="BQ20" i="1"/>
  <c r="BY20" i="1"/>
  <c r="BT21" i="1"/>
  <c r="BO22" i="1"/>
  <c r="BW22" i="1"/>
  <c r="BR23" i="1"/>
  <c r="BT25" i="1"/>
  <c r="BO26" i="1"/>
  <c r="BW26" i="1"/>
  <c r="BR27" i="1"/>
  <c r="BM28" i="1"/>
  <c r="BU28" i="1"/>
  <c r="BP29" i="1"/>
  <c r="BX29" i="1"/>
  <c r="BS30" i="1"/>
  <c r="BN31" i="1"/>
  <c r="BV31" i="1"/>
  <c r="BQ32" i="1"/>
  <c r="BY32" i="1"/>
  <c r="BT33" i="1"/>
  <c r="BO34" i="1"/>
  <c r="BW34" i="1"/>
  <c r="BR35" i="1"/>
  <c r="BM36" i="1"/>
  <c r="BU36" i="1"/>
  <c r="Q17" i="2"/>
  <c r="Y17" i="2"/>
  <c r="T18" i="2"/>
  <c r="O19" i="2"/>
  <c r="W19" i="2"/>
  <c r="R20" i="2"/>
  <c r="Z20" i="2"/>
  <c r="U21" i="2"/>
  <c r="P22" i="2"/>
  <c r="X22" i="2"/>
  <c r="S23" i="2"/>
  <c r="AA23" i="2"/>
  <c r="V24" i="2"/>
  <c r="Q25" i="2"/>
  <c r="Y25" i="2"/>
  <c r="T26" i="2"/>
  <c r="O27" i="2"/>
  <c r="W27" i="2"/>
  <c r="R28" i="2"/>
  <c r="Z28" i="2"/>
  <c r="T32" i="2"/>
  <c r="O33" i="2"/>
  <c r="W33" i="2"/>
  <c r="R34" i="2"/>
  <c r="Z34" i="2"/>
  <c r="U35" i="2"/>
  <c r="P36" i="2"/>
  <c r="X36" i="2"/>
  <c r="S37" i="2"/>
  <c r="AA37" i="2"/>
  <c r="V38" i="2"/>
  <c r="Q39" i="2"/>
  <c r="Y39" i="2"/>
  <c r="T40" i="2"/>
  <c r="O41" i="2"/>
  <c r="W41" i="2"/>
  <c r="R42" i="2"/>
  <c r="Z42" i="2"/>
  <c r="U43" i="2"/>
  <c r="V32" i="2"/>
  <c r="Q33" i="2"/>
  <c r="Y33" i="2"/>
  <c r="T34" i="2"/>
  <c r="O35" i="2"/>
  <c r="W35" i="2"/>
  <c r="R36" i="2"/>
  <c r="Z36" i="2"/>
  <c r="U37" i="2"/>
  <c r="P38" i="2"/>
  <c r="X38" i="2"/>
  <c r="S39" i="2"/>
  <c r="AA39" i="2"/>
  <c r="V40" i="2"/>
  <c r="Q41" i="2"/>
  <c r="Y41" i="2"/>
  <c r="T42" i="2"/>
  <c r="O43" i="2"/>
  <c r="W43" i="2"/>
  <c r="BT12" i="1"/>
  <c r="BO13" i="1"/>
  <c r="BW13" i="1"/>
  <c r="BR14" i="1"/>
  <c r="BM15" i="1"/>
  <c r="BU15" i="1"/>
  <c r="BP16" i="1"/>
  <c r="BX16" i="1"/>
  <c r="BS17" i="1"/>
  <c r="BN18" i="1"/>
  <c r="BV18" i="1"/>
  <c r="BQ19" i="1"/>
  <c r="BY19" i="1"/>
  <c r="BT20" i="1"/>
  <c r="BO21" i="1"/>
  <c r="BW21" i="1"/>
  <c r="BR22" i="1"/>
  <c r="BM23" i="1"/>
  <c r="BU23" i="1"/>
  <c r="BO25" i="1"/>
  <c r="BW25" i="1"/>
  <c r="BR26" i="1"/>
  <c r="BM27" i="1"/>
  <c r="BU27" i="1"/>
  <c r="BP28" i="1"/>
  <c r="BX28" i="1"/>
  <c r="BS29" i="1"/>
  <c r="BN30" i="1"/>
  <c r="BV30" i="1"/>
  <c r="BQ31" i="1"/>
  <c r="BY31" i="1"/>
  <c r="BT32" i="1"/>
  <c r="BO33" i="1"/>
  <c r="BW33" i="1"/>
  <c r="BR34" i="1"/>
  <c r="BM35" i="1"/>
  <c r="BU35" i="1"/>
  <c r="BP36" i="1"/>
  <c r="BX36" i="1"/>
  <c r="T17" i="2"/>
  <c r="O18" i="2"/>
  <c r="W18" i="2"/>
  <c r="R19" i="2"/>
  <c r="Z19" i="2"/>
  <c r="U20" i="2"/>
  <c r="P21" i="2"/>
  <c r="X21" i="2"/>
  <c r="S22" i="2"/>
  <c r="AA22" i="2"/>
  <c r="V23" i="2"/>
  <c r="Q24" i="2"/>
  <c r="Y24" i="2"/>
  <c r="T25" i="2"/>
  <c r="O26" i="2"/>
  <c r="W26" i="2"/>
  <c r="R27" i="2"/>
  <c r="Z27" i="2"/>
  <c r="U28" i="2"/>
  <c r="O32" i="2"/>
  <c r="W32" i="2"/>
  <c r="R33" i="2"/>
  <c r="Z33" i="2"/>
  <c r="U34" i="2"/>
  <c r="P35" i="2"/>
  <c r="X35" i="2"/>
  <c r="S36" i="2"/>
  <c r="AA36" i="2"/>
  <c r="V37" i="2"/>
  <c r="Q38" i="2"/>
  <c r="Y38" i="2"/>
  <c r="T39" i="2"/>
  <c r="O40" i="2"/>
  <c r="W40" i="2"/>
  <c r="R41" i="2"/>
  <c r="Z41" i="2"/>
  <c r="U42" i="2"/>
  <c r="P43" i="2"/>
  <c r="X43" i="2"/>
  <c r="BM12" i="1"/>
  <c r="BU12" i="1"/>
  <c r="BP13" i="1"/>
  <c r="BX13" i="1"/>
  <c r="BS14" i="1"/>
  <c r="BN15" i="1"/>
  <c r="BV15" i="1"/>
  <c r="BQ16" i="1"/>
  <c r="BY16" i="1"/>
  <c r="BT17" i="1"/>
  <c r="BO18" i="1"/>
  <c r="BW18" i="1"/>
  <c r="BR19" i="1"/>
  <c r="BM20" i="1"/>
  <c r="BU20" i="1"/>
  <c r="BP21" i="1"/>
  <c r="BX21" i="1"/>
  <c r="BS22" i="1"/>
  <c r="BN23" i="1"/>
  <c r="BV23" i="1"/>
  <c r="BP25" i="1"/>
  <c r="BX25" i="1"/>
  <c r="BS26" i="1"/>
  <c r="BN27" i="1"/>
  <c r="BV27" i="1"/>
  <c r="BQ28" i="1"/>
  <c r="BY28" i="1"/>
  <c r="BT29" i="1"/>
  <c r="BO30" i="1"/>
  <c r="BW30" i="1"/>
  <c r="BR31" i="1"/>
  <c r="BM32" i="1"/>
  <c r="BU32" i="1"/>
  <c r="BP33" i="1"/>
  <c r="BX33" i="1"/>
  <c r="BS34" i="1"/>
  <c r="BN35" i="1"/>
  <c r="BV35" i="1"/>
  <c r="BQ36" i="1"/>
  <c r="BY36" i="1"/>
  <c r="U17" i="2"/>
  <c r="P18" i="2"/>
  <c r="X18" i="2"/>
  <c r="S19" i="2"/>
  <c r="AA19" i="2"/>
  <c r="V20" i="2"/>
  <c r="Q21" i="2"/>
  <c r="Y21" i="2"/>
  <c r="T22" i="2"/>
  <c r="O23" i="2"/>
  <c r="W23" i="2"/>
  <c r="R24" i="2"/>
  <c r="Z24" i="2"/>
  <c r="U25" i="2"/>
  <c r="P26" i="2"/>
  <c r="X26" i="2"/>
  <c r="S27" i="2"/>
  <c r="AA27" i="2"/>
  <c r="V28" i="2"/>
  <c r="P32" i="2"/>
  <c r="X32" i="2"/>
  <c r="S33" i="2"/>
  <c r="AA33" i="2"/>
  <c r="V34" i="2"/>
  <c r="Q35" i="2"/>
  <c r="Y35" i="2"/>
  <c r="T36" i="2"/>
  <c r="O37" i="2"/>
  <c r="W37" i="2"/>
  <c r="R38" i="2"/>
  <c r="Z38" i="2"/>
  <c r="U39" i="2"/>
  <c r="P40" i="2"/>
  <c r="X40" i="2"/>
  <c r="S41" i="2"/>
  <c r="AA41" i="2"/>
  <c r="V42" i="2"/>
  <c r="Q43" i="2"/>
  <c r="Y43" i="2"/>
  <c r="BW23" i="1"/>
  <c r="V17" i="2"/>
  <c r="Q18" i="2"/>
  <c r="Y18" i="2"/>
  <c r="T19" i="2"/>
  <c r="O20" i="2"/>
  <c r="W20" i="2"/>
  <c r="R21" i="2"/>
  <c r="Z21" i="2"/>
  <c r="U22" i="2"/>
  <c r="P23" i="2"/>
  <c r="X23" i="2"/>
  <c r="S24" i="2"/>
  <c r="AA24" i="2"/>
  <c r="V25" i="2"/>
  <c r="Q26" i="2"/>
  <c r="Y26" i="2"/>
  <c r="T27" i="2"/>
  <c r="O28" i="2"/>
  <c r="W28" i="2"/>
  <c r="Q32" i="2"/>
  <c r="Y32" i="2"/>
  <c r="T33" i="2"/>
  <c r="O34" i="2"/>
  <c r="W34" i="2"/>
  <c r="R35" i="2"/>
  <c r="Z35" i="2"/>
  <c r="U36" i="2"/>
  <c r="P37" i="2"/>
  <c r="X37" i="2"/>
  <c r="S38" i="2"/>
  <c r="AA38" i="2"/>
  <c r="V39" i="2"/>
  <c r="Q40" i="2"/>
  <c r="Y40" i="2"/>
  <c r="T41" i="2"/>
  <c r="O42" i="2"/>
  <c r="W42" i="2"/>
  <c r="R43" i="2"/>
  <c r="Z43" i="2"/>
  <c r="BO12" i="1"/>
  <c r="BW12" i="1"/>
  <c r="BR13" i="1"/>
  <c r="BM14" i="1"/>
  <c r="BU14" i="1"/>
  <c r="BP15" i="1"/>
  <c r="BX15" i="1"/>
  <c r="BS16" i="1"/>
  <c r="BN17" i="1"/>
  <c r="BV17" i="1"/>
  <c r="BQ18" i="1"/>
  <c r="BY18" i="1"/>
  <c r="BT19" i="1"/>
  <c r="BO20" i="1"/>
  <c r="BW20" i="1"/>
  <c r="BR21" i="1"/>
  <c r="BM22" i="1"/>
  <c r="BU22" i="1"/>
  <c r="BP23" i="1"/>
  <c r="BR25" i="1"/>
  <c r="BM26" i="1"/>
  <c r="BU26" i="1"/>
  <c r="BP27" i="1"/>
  <c r="BX27" i="1"/>
  <c r="BS28" i="1"/>
  <c r="BN29" i="1"/>
  <c r="BV29" i="1"/>
  <c r="BQ30" i="1"/>
  <c r="BY30" i="1"/>
  <c r="BT31" i="1"/>
  <c r="BO32" i="1"/>
  <c r="BW32" i="1"/>
  <c r="BR33" i="1"/>
  <c r="BM34" i="1"/>
  <c r="BU34" i="1"/>
  <c r="BP35" i="1"/>
  <c r="BX35" i="1"/>
  <c r="O17" i="2"/>
  <c r="W17" i="2"/>
  <c r="R18" i="2"/>
  <c r="Z18" i="2"/>
  <c r="U19" i="2"/>
  <c r="P20" i="2"/>
  <c r="X20" i="2"/>
  <c r="S21" i="2"/>
  <c r="AA21" i="2"/>
  <c r="V22" i="2"/>
  <c r="Q23" i="2"/>
  <c r="Y23" i="2"/>
  <c r="T24" i="2"/>
  <c r="O25" i="2"/>
  <c r="W25" i="2"/>
  <c r="R26" i="2"/>
  <c r="Z26" i="2"/>
  <c r="U27" i="2"/>
  <c r="P28" i="2"/>
  <c r="R32" i="2"/>
  <c r="Z32" i="2"/>
  <c r="U33" i="2"/>
  <c r="P34" i="2"/>
  <c r="X34" i="2"/>
  <c r="S35" i="2"/>
  <c r="AA35" i="2"/>
  <c r="V36" i="2"/>
  <c r="Q37" i="2"/>
  <c r="Y37" i="2"/>
  <c r="T38" i="2"/>
  <c r="O39" i="2"/>
  <c r="W39" i="2"/>
  <c r="R40" i="2"/>
  <c r="Z40" i="2"/>
  <c r="U41" i="2"/>
  <c r="P42" i="2"/>
  <c r="X42" i="2"/>
  <c r="S43" i="2"/>
  <c r="J24" i="1"/>
  <c r="G23" i="1"/>
  <c r="D27" i="1"/>
  <c r="J27" i="1"/>
  <c r="G27" i="1"/>
  <c r="D29" i="1"/>
  <c r="J29" i="1"/>
  <c r="G29" i="1"/>
  <c r="C16" i="1"/>
  <c r="C27" i="1" s="1"/>
  <c r="K16" i="1"/>
  <c r="K29" i="1" s="1"/>
  <c r="F29" i="1"/>
  <c r="M14" i="1"/>
  <c r="G31" i="1"/>
  <c r="F31" i="1"/>
  <c r="D31" i="1"/>
  <c r="J31" i="1"/>
  <c r="B16" i="1"/>
  <c r="B27" i="1" s="1"/>
  <c r="J26" i="1"/>
  <c r="B26" i="1"/>
  <c r="G26" i="1"/>
  <c r="D26" i="1"/>
  <c r="C28" i="1"/>
  <c r="G28" i="1"/>
  <c r="D28" i="1"/>
  <c r="J28" i="1"/>
  <c r="B28" i="1"/>
  <c r="F16" i="1"/>
  <c r="F28" i="1" s="1"/>
  <c r="B24" i="1"/>
  <c r="F23" i="1"/>
  <c r="D23" i="1"/>
  <c r="K23" i="1"/>
  <c r="J23" i="1"/>
  <c r="B23" i="1"/>
  <c r="O23" i="1" s="1"/>
  <c r="E16" i="1"/>
  <c r="E26" i="1" s="1"/>
  <c r="D24" i="1"/>
  <c r="J30" i="1"/>
  <c r="G16" i="1"/>
  <c r="H24" i="1"/>
  <c r="G24" i="1"/>
  <c r="I16" i="1"/>
  <c r="I24" i="1" s="1"/>
  <c r="H16" i="1"/>
  <c r="H26" i="1" s="1"/>
  <c r="F25" i="1"/>
  <c r="D30" i="1"/>
  <c r="F30" i="1"/>
  <c r="G30" i="1"/>
  <c r="B25" i="1"/>
  <c r="J25" i="1"/>
  <c r="C25" i="1"/>
  <c r="K25" i="1"/>
  <c r="D25" i="1"/>
  <c r="B30" i="1"/>
  <c r="AG26" i="1" l="1"/>
  <c r="U26" i="1"/>
  <c r="O27" i="1"/>
  <c r="AA27" i="1"/>
  <c r="AB27" i="1"/>
  <c r="P27" i="1"/>
  <c r="AH24" i="1"/>
  <c r="V24" i="1"/>
  <c r="AE28" i="1"/>
  <c r="S28" i="1"/>
  <c r="R26" i="1"/>
  <c r="AD26" i="1"/>
  <c r="AJ29" i="1"/>
  <c r="X29" i="1"/>
  <c r="AI25" i="1"/>
  <c r="W25" i="1"/>
  <c r="H25" i="1"/>
  <c r="K24" i="1"/>
  <c r="G25" i="1"/>
  <c r="C23" i="1"/>
  <c r="K26" i="1"/>
  <c r="K28" i="1"/>
  <c r="F26" i="1"/>
  <c r="H31" i="1"/>
  <c r="I29" i="1"/>
  <c r="E29" i="1"/>
  <c r="AA25" i="1"/>
  <c r="O25" i="1"/>
  <c r="E24" i="1"/>
  <c r="W30" i="1"/>
  <c r="AI30" i="1"/>
  <c r="X23" i="1"/>
  <c r="AJ23" i="1"/>
  <c r="AA24" i="1"/>
  <c r="O24" i="1"/>
  <c r="E28" i="1"/>
  <c r="T26" i="1"/>
  <c r="AF26" i="1"/>
  <c r="AI31" i="1"/>
  <c r="W31" i="1"/>
  <c r="B29" i="1"/>
  <c r="AF27" i="1"/>
  <c r="T27" i="1"/>
  <c r="E27" i="1"/>
  <c r="T30" i="1"/>
  <c r="AF30" i="1"/>
  <c r="AC30" i="1"/>
  <c r="Q30" i="1"/>
  <c r="F24" i="1"/>
  <c r="F27" i="1"/>
  <c r="AC23" i="1"/>
  <c r="AC32" i="1" s="1"/>
  <c r="Q23" i="1"/>
  <c r="Q32" i="1" s="1"/>
  <c r="C31" i="1"/>
  <c r="I31" i="1"/>
  <c r="W29" i="1"/>
  <c r="AI29" i="1"/>
  <c r="I27" i="1"/>
  <c r="I30" i="1"/>
  <c r="I25" i="1"/>
  <c r="AE25" i="1"/>
  <c r="S25" i="1"/>
  <c r="AF24" i="1"/>
  <c r="T24" i="1"/>
  <c r="Q24" i="1"/>
  <c r="AC24" i="1"/>
  <c r="AF28" i="1"/>
  <c r="T28" i="1"/>
  <c r="I26" i="1"/>
  <c r="K31" i="1"/>
  <c r="C29" i="1"/>
  <c r="AJ25" i="1"/>
  <c r="X25" i="1"/>
  <c r="AG24" i="1"/>
  <c r="U24" i="1"/>
  <c r="E30" i="1"/>
  <c r="E25" i="1"/>
  <c r="E23" i="1"/>
  <c r="AA28" i="1"/>
  <c r="O28" i="1"/>
  <c r="P28" i="1"/>
  <c r="AB28" i="1"/>
  <c r="AA26" i="1"/>
  <c r="O26" i="1"/>
  <c r="Q31" i="1"/>
  <c r="AC31" i="1"/>
  <c r="AE29" i="1"/>
  <c r="S29" i="1"/>
  <c r="W27" i="1"/>
  <c r="AI27" i="1"/>
  <c r="AF23" i="1"/>
  <c r="T23" i="1"/>
  <c r="AA30" i="1"/>
  <c r="O30" i="1"/>
  <c r="AB25" i="1"/>
  <c r="P25" i="1"/>
  <c r="H23" i="1"/>
  <c r="AE23" i="1"/>
  <c r="S23" i="1"/>
  <c r="AI28" i="1"/>
  <c r="W28" i="1"/>
  <c r="H28" i="1"/>
  <c r="AI26" i="1"/>
  <c r="W26" i="1"/>
  <c r="E31" i="1"/>
  <c r="K30" i="1"/>
  <c r="AC29" i="1"/>
  <c r="Q29" i="1"/>
  <c r="AC25" i="1"/>
  <c r="Q25" i="1"/>
  <c r="I23" i="1"/>
  <c r="H27" i="1"/>
  <c r="Q28" i="1"/>
  <c r="AC28" i="1"/>
  <c r="AC26" i="1"/>
  <c r="Q26" i="1"/>
  <c r="B31" i="1"/>
  <c r="L16" i="1"/>
  <c r="S31" i="1"/>
  <c r="AE31" i="1"/>
  <c r="C30" i="1"/>
  <c r="C26" i="1"/>
  <c r="K27" i="1"/>
  <c r="AI24" i="1"/>
  <c r="W24" i="1"/>
  <c r="H30" i="1"/>
  <c r="S30" i="1"/>
  <c r="AE30" i="1"/>
  <c r="C24" i="1"/>
  <c r="W23" i="1"/>
  <c r="AI23" i="1"/>
  <c r="I28" i="1"/>
  <c r="AF31" i="1"/>
  <c r="T31" i="1"/>
  <c r="AF29" i="1"/>
  <c r="T29" i="1"/>
  <c r="H29" i="1"/>
  <c r="AC27" i="1"/>
  <c r="Q27" i="1"/>
  <c r="AI32" i="1" l="1"/>
  <c r="R31" i="1"/>
  <c r="AD31" i="1"/>
  <c r="D33" i="1"/>
  <c r="T25" i="1"/>
  <c r="AF25" i="1"/>
  <c r="AB26" i="1"/>
  <c r="P26" i="1"/>
  <c r="AE27" i="1"/>
  <c r="AE32" i="1" s="1"/>
  <c r="S27" i="1"/>
  <c r="AD29" i="1"/>
  <c r="R29" i="1"/>
  <c r="U29" i="1"/>
  <c r="AG29" i="1"/>
  <c r="AB30" i="1"/>
  <c r="P30" i="1"/>
  <c r="V27" i="1"/>
  <c r="AH27" i="1"/>
  <c r="O29" i="1"/>
  <c r="AA29" i="1"/>
  <c r="AA32" i="1" s="1"/>
  <c r="AJ24" i="1"/>
  <c r="X24" i="1"/>
  <c r="AG31" i="1"/>
  <c r="U31" i="1"/>
  <c r="AD23" i="1"/>
  <c r="R23" i="1"/>
  <c r="AB29" i="1"/>
  <c r="P29" i="1"/>
  <c r="S26" i="1"/>
  <c r="AE26" i="1"/>
  <c r="AH28" i="1"/>
  <c r="V28" i="1"/>
  <c r="R30" i="1"/>
  <c r="Y30" i="1" s="1"/>
  <c r="AD30" i="1"/>
  <c r="AK30" i="1" s="1"/>
  <c r="M30" i="1" s="1"/>
  <c r="AJ27" i="1"/>
  <c r="AJ32" i="1" s="1"/>
  <c r="K33" i="1" s="1"/>
  <c r="X27" i="1"/>
  <c r="V23" i="1"/>
  <c r="AH23" i="1"/>
  <c r="V25" i="1"/>
  <c r="AH25" i="1"/>
  <c r="W32" i="1"/>
  <c r="AH30" i="1"/>
  <c r="V30" i="1"/>
  <c r="AB24" i="1"/>
  <c r="AK24" i="1" s="1"/>
  <c r="M24" i="1" s="1"/>
  <c r="P24" i="1"/>
  <c r="S24" i="1"/>
  <c r="Y24" i="1" s="1"/>
  <c r="AE24" i="1"/>
  <c r="V29" i="1"/>
  <c r="AH29" i="1"/>
  <c r="AG28" i="1"/>
  <c r="U28" i="1"/>
  <c r="X32" i="1"/>
  <c r="U25" i="1"/>
  <c r="AG25" i="1"/>
  <c r="AG30" i="1"/>
  <c r="U30" i="1"/>
  <c r="AD25" i="1"/>
  <c r="AK25" i="1" s="1"/>
  <c r="R25" i="1"/>
  <c r="Y25" i="1" s="1"/>
  <c r="AJ31" i="1"/>
  <c r="X31" i="1"/>
  <c r="AH31" i="1"/>
  <c r="V31" i="1"/>
  <c r="X28" i="1"/>
  <c r="AJ28" i="1"/>
  <c r="AJ30" i="1"/>
  <c r="X30" i="1"/>
  <c r="T32" i="1"/>
  <c r="AH26" i="1"/>
  <c r="V26" i="1"/>
  <c r="Y26" i="1" s="1"/>
  <c r="AB31" i="1"/>
  <c r="P31" i="1"/>
  <c r="R24" i="1"/>
  <c r="AD24" i="1"/>
  <c r="AJ26" i="1"/>
  <c r="X26" i="1"/>
  <c r="AA31" i="1"/>
  <c r="O31" i="1"/>
  <c r="R27" i="1"/>
  <c r="Y27" i="1" s="1"/>
  <c r="AD27" i="1"/>
  <c r="R28" i="1"/>
  <c r="Y28" i="1" s="1"/>
  <c r="AD28" i="1"/>
  <c r="AK28" i="1" s="1"/>
  <c r="M28" i="1" s="1"/>
  <c r="P23" i="1"/>
  <c r="AB23" i="1"/>
  <c r="AF32" i="1"/>
  <c r="G33" i="1" s="1"/>
  <c r="AG23" i="1"/>
  <c r="AG32" i="1" s="1"/>
  <c r="U23" i="1"/>
  <c r="U27" i="1"/>
  <c r="AG27" i="1"/>
  <c r="AK26" i="1"/>
  <c r="B33" i="1" l="1"/>
  <c r="M25" i="1"/>
  <c r="F33" i="1"/>
  <c r="S32" i="1"/>
  <c r="AK27" i="1"/>
  <c r="M27" i="1" s="1"/>
  <c r="R32" i="1"/>
  <c r="AD32" i="1"/>
  <c r="E33" i="1" s="1"/>
  <c r="H33" i="1"/>
  <c r="Y31" i="1"/>
  <c r="J33" i="1"/>
  <c r="AB32" i="1"/>
  <c r="AK23" i="1"/>
  <c r="AK31" i="1"/>
  <c r="M31" i="1" s="1"/>
  <c r="AH32" i="1"/>
  <c r="AK29" i="1"/>
  <c r="Y29" i="1"/>
  <c r="O32" i="1"/>
  <c r="U32" i="1"/>
  <c r="M26" i="1"/>
  <c r="P32" i="1"/>
  <c r="Y23" i="1"/>
  <c r="V32" i="1"/>
  <c r="H34" i="1" l="1"/>
  <c r="H45" i="1" s="1"/>
  <c r="I33" i="1"/>
  <c r="AK32" i="1"/>
  <c r="M23" i="1"/>
  <c r="C33" i="1"/>
  <c r="J34" i="1"/>
  <c r="J49" i="1" s="1"/>
  <c r="M29" i="1"/>
  <c r="E34" i="1"/>
  <c r="E49" i="1" s="1"/>
  <c r="H49" i="1"/>
  <c r="L33" i="1"/>
  <c r="J44" i="1"/>
  <c r="F34" i="1"/>
  <c r="F45" i="1" s="1"/>
  <c r="AD49" i="1" l="1"/>
  <c r="R49" i="1"/>
  <c r="AE45" i="1"/>
  <c r="S45" i="1"/>
  <c r="AG45" i="1"/>
  <c r="U45" i="1"/>
  <c r="AI49" i="1"/>
  <c r="W49" i="1"/>
  <c r="U49" i="1"/>
  <c r="AG49" i="1"/>
  <c r="H44" i="1"/>
  <c r="AI44" i="1"/>
  <c r="W44" i="1"/>
  <c r="G34" i="1"/>
  <c r="K34" i="1"/>
  <c r="D34" i="1"/>
  <c r="E44" i="1"/>
  <c r="B34" i="1"/>
  <c r="J41" i="1"/>
  <c r="B41" i="1"/>
  <c r="O41" i="1" s="1"/>
  <c r="H41" i="1"/>
  <c r="G41" i="1"/>
  <c r="F41" i="1"/>
  <c r="E41" i="1"/>
  <c r="F46" i="1"/>
  <c r="F48" i="1"/>
  <c r="F42" i="1"/>
  <c r="F43" i="1"/>
  <c r="E43" i="1"/>
  <c r="F44" i="1"/>
  <c r="H48" i="1"/>
  <c r="H46" i="1"/>
  <c r="H42" i="1"/>
  <c r="E48" i="1"/>
  <c r="E46" i="1"/>
  <c r="E42" i="1"/>
  <c r="F47" i="1"/>
  <c r="I47" i="1"/>
  <c r="E47" i="1"/>
  <c r="D47" i="1"/>
  <c r="K47" i="1"/>
  <c r="J47" i="1"/>
  <c r="B47" i="1"/>
  <c r="H47" i="1"/>
  <c r="G47" i="1"/>
  <c r="J42" i="1"/>
  <c r="J48" i="1"/>
  <c r="J46" i="1"/>
  <c r="J45" i="1"/>
  <c r="H43" i="1"/>
  <c r="C34" i="1"/>
  <c r="J43" i="1"/>
  <c r="F49" i="1"/>
  <c r="I34" i="1"/>
  <c r="E45" i="1"/>
  <c r="AE49" i="1" l="1"/>
  <c r="S49" i="1"/>
  <c r="U42" i="1"/>
  <c r="AG42" i="1"/>
  <c r="AE48" i="1"/>
  <c r="S48" i="1"/>
  <c r="D48" i="1"/>
  <c r="D46" i="1"/>
  <c r="D42" i="1"/>
  <c r="D49" i="1"/>
  <c r="D43" i="1"/>
  <c r="D44" i="1"/>
  <c r="D45" i="1"/>
  <c r="W43" i="1"/>
  <c r="AI43" i="1"/>
  <c r="AF47" i="1"/>
  <c r="T47" i="1"/>
  <c r="AD47" i="1"/>
  <c r="R47" i="1"/>
  <c r="AG46" i="1"/>
  <c r="U46" i="1"/>
  <c r="AE46" i="1"/>
  <c r="S46" i="1"/>
  <c r="AI41" i="1"/>
  <c r="W41" i="1"/>
  <c r="K48" i="1"/>
  <c r="K46" i="1"/>
  <c r="K42" i="1"/>
  <c r="K45" i="1"/>
  <c r="K43" i="1"/>
  <c r="K44" i="1"/>
  <c r="K49" i="1"/>
  <c r="C46" i="1"/>
  <c r="C42" i="1"/>
  <c r="C48" i="1"/>
  <c r="C44" i="1"/>
  <c r="C45" i="1"/>
  <c r="C49" i="1"/>
  <c r="C43" i="1"/>
  <c r="AG47" i="1"/>
  <c r="U47" i="1"/>
  <c r="V47" i="1"/>
  <c r="AH47" i="1"/>
  <c r="U48" i="1"/>
  <c r="AG48" i="1"/>
  <c r="C41" i="1"/>
  <c r="G42" i="1"/>
  <c r="G46" i="1"/>
  <c r="G48" i="1"/>
  <c r="G44" i="1"/>
  <c r="G43" i="1"/>
  <c r="G49" i="1"/>
  <c r="G45" i="1"/>
  <c r="AG43" i="1"/>
  <c r="U43" i="1"/>
  <c r="O47" i="1"/>
  <c r="AA47" i="1"/>
  <c r="AE47" i="1"/>
  <c r="S47" i="1"/>
  <c r="AD41" i="1"/>
  <c r="R41" i="1"/>
  <c r="K41" i="1"/>
  <c r="AI45" i="1"/>
  <c r="W45" i="1"/>
  <c r="W47" i="1"/>
  <c r="AI47" i="1"/>
  <c r="AD42" i="1"/>
  <c r="R42" i="1"/>
  <c r="S44" i="1"/>
  <c r="AE44" i="1"/>
  <c r="AE41" i="1"/>
  <c r="S41" i="1"/>
  <c r="D41" i="1"/>
  <c r="W46" i="1"/>
  <c r="AI46" i="1"/>
  <c r="C47" i="1"/>
  <c r="AD46" i="1"/>
  <c r="R46" i="1"/>
  <c r="R43" i="1"/>
  <c r="AD43" i="1"/>
  <c r="T41" i="1"/>
  <c r="AF41" i="1"/>
  <c r="AG44" i="1"/>
  <c r="U44" i="1"/>
  <c r="R45" i="1"/>
  <c r="AD45" i="1"/>
  <c r="W48" i="1"/>
  <c r="AI48" i="1"/>
  <c r="X47" i="1"/>
  <c r="AJ47" i="1"/>
  <c r="R48" i="1"/>
  <c r="AD48" i="1"/>
  <c r="S43" i="1"/>
  <c r="AE43" i="1"/>
  <c r="U41" i="1"/>
  <c r="U50" i="1" s="1"/>
  <c r="AG41" i="1"/>
  <c r="AG50" i="1" s="1"/>
  <c r="H51" i="1" s="1"/>
  <c r="L34" i="1"/>
  <c r="B42" i="1"/>
  <c r="B48" i="1"/>
  <c r="B46" i="1"/>
  <c r="B44" i="1"/>
  <c r="B43" i="1"/>
  <c r="B45" i="1"/>
  <c r="B49" i="1"/>
  <c r="I46" i="1"/>
  <c r="I42" i="1"/>
  <c r="I48" i="1"/>
  <c r="I45" i="1"/>
  <c r="I49" i="1"/>
  <c r="I43" i="1"/>
  <c r="I44" i="1"/>
  <c r="AI42" i="1"/>
  <c r="W42" i="1"/>
  <c r="AC47" i="1"/>
  <c r="Q47" i="1"/>
  <c r="S42" i="1"/>
  <c r="AE42" i="1"/>
  <c r="I41" i="1"/>
  <c r="R44" i="1"/>
  <c r="AD44" i="1"/>
  <c r="AF44" i="1" l="1"/>
  <c r="T44" i="1"/>
  <c r="AB48" i="1"/>
  <c r="P48" i="1"/>
  <c r="X42" i="1"/>
  <c r="AJ42" i="1"/>
  <c r="Q45" i="1"/>
  <c r="AC45" i="1"/>
  <c r="AH44" i="1"/>
  <c r="V44" i="1"/>
  <c r="AA49" i="1"/>
  <c r="O49" i="1"/>
  <c r="Q41" i="1"/>
  <c r="AC41" i="1"/>
  <c r="AK47" i="1"/>
  <c r="AF48" i="1"/>
  <c r="T48" i="1"/>
  <c r="AB42" i="1"/>
  <c r="P42" i="1"/>
  <c r="X46" i="1"/>
  <c r="AJ46" i="1"/>
  <c r="Q44" i="1"/>
  <c r="AC44" i="1"/>
  <c r="V41" i="1"/>
  <c r="AH41" i="1"/>
  <c r="AH43" i="1"/>
  <c r="V43" i="1"/>
  <c r="AA45" i="1"/>
  <c r="O45" i="1"/>
  <c r="S50" i="1"/>
  <c r="T46" i="1"/>
  <c r="AF46" i="1"/>
  <c r="P46" i="1"/>
  <c r="AB46" i="1"/>
  <c r="AJ48" i="1"/>
  <c r="X48" i="1"/>
  <c r="AC43" i="1"/>
  <c r="Q43" i="1"/>
  <c r="V49" i="1"/>
  <c r="AH49" i="1"/>
  <c r="AA43" i="1"/>
  <c r="O43" i="1"/>
  <c r="AE50" i="1"/>
  <c r="T42" i="1"/>
  <c r="T50" i="1" s="1"/>
  <c r="AF42" i="1"/>
  <c r="AF50" i="1" s="1"/>
  <c r="G51" i="1" s="1"/>
  <c r="Q49" i="1"/>
  <c r="AC49" i="1"/>
  <c r="AH45" i="1"/>
  <c r="V45" i="1"/>
  <c r="AA44" i="1"/>
  <c r="O44" i="1"/>
  <c r="AJ41" i="1"/>
  <c r="X41" i="1"/>
  <c r="X50" i="1" s="1"/>
  <c r="AB43" i="1"/>
  <c r="P43" i="1"/>
  <c r="AJ49" i="1"/>
  <c r="X49" i="1"/>
  <c r="W50" i="1"/>
  <c r="AC42" i="1"/>
  <c r="Q42" i="1"/>
  <c r="V48" i="1"/>
  <c r="AH48" i="1"/>
  <c r="O46" i="1"/>
  <c r="AA46" i="1"/>
  <c r="R50" i="1"/>
  <c r="AF45" i="1"/>
  <c r="T45" i="1"/>
  <c r="AB41" i="1"/>
  <c r="P41" i="1"/>
  <c r="AB49" i="1"/>
  <c r="P49" i="1"/>
  <c r="AJ44" i="1"/>
  <c r="X44" i="1"/>
  <c r="AI50" i="1"/>
  <c r="J51" i="1" s="1"/>
  <c r="Q46" i="1"/>
  <c r="AC46" i="1"/>
  <c r="AH42" i="1"/>
  <c r="V42" i="1"/>
  <c r="O48" i="1"/>
  <c r="AA48" i="1"/>
  <c r="P47" i="1"/>
  <c r="Y47" i="1" s="1"/>
  <c r="AB47" i="1"/>
  <c r="AD50" i="1"/>
  <c r="T49" i="1"/>
  <c r="AF49" i="1"/>
  <c r="P45" i="1"/>
  <c r="AB45" i="1"/>
  <c r="AJ43" i="1"/>
  <c r="X43" i="1"/>
  <c r="AC48" i="1"/>
  <c r="Q48" i="1"/>
  <c r="AH46" i="1"/>
  <c r="V46" i="1"/>
  <c r="AA42" i="1"/>
  <c r="O42" i="1"/>
  <c r="T43" i="1"/>
  <c r="AF43" i="1"/>
  <c r="AB44" i="1"/>
  <c r="P44" i="1"/>
  <c r="X45" i="1"/>
  <c r="AJ45" i="1"/>
  <c r="P50" i="1" l="1"/>
  <c r="Y41" i="1"/>
  <c r="M47" i="1"/>
  <c r="E51" i="1"/>
  <c r="Y44" i="1"/>
  <c r="F51" i="1"/>
  <c r="Y45" i="1"/>
  <c r="Q50" i="1"/>
  <c r="AB50" i="1"/>
  <c r="C51" i="1" s="1"/>
  <c r="AK41" i="1"/>
  <c r="AK44" i="1"/>
  <c r="M44" i="1" s="1"/>
  <c r="Y43" i="1"/>
  <c r="AK45" i="1"/>
  <c r="M45" i="1" s="1"/>
  <c r="AK43" i="1"/>
  <c r="M43" i="1" s="1"/>
  <c r="Y49" i="1"/>
  <c r="AK48" i="1"/>
  <c r="M48" i="1" s="1"/>
  <c r="AK46" i="1"/>
  <c r="M46" i="1" s="1"/>
  <c r="AK49" i="1"/>
  <c r="M49" i="1" s="1"/>
  <c r="AJ50" i="1"/>
  <c r="K51" i="1" s="1"/>
  <c r="Y48" i="1"/>
  <c r="AH50" i="1"/>
  <c r="I51" i="1" s="1"/>
  <c r="AC50" i="1"/>
  <c r="D51" i="1" s="1"/>
  <c r="Y42" i="1"/>
  <c r="O50" i="1"/>
  <c r="Y46" i="1"/>
  <c r="AK42" i="1"/>
  <c r="M42" i="1" s="1"/>
  <c r="AA50" i="1"/>
  <c r="V50" i="1"/>
  <c r="B51" i="1" l="1"/>
  <c r="AK50" i="1"/>
  <c r="M41" i="1"/>
  <c r="B52" i="1" l="1"/>
  <c r="L51" i="1"/>
  <c r="B67" i="1" l="1"/>
  <c r="B63" i="1"/>
  <c r="B61" i="1"/>
  <c r="B64" i="1"/>
  <c r="B65" i="1"/>
  <c r="B60" i="1"/>
  <c r="B66" i="1"/>
  <c r="B62" i="1"/>
  <c r="H52" i="1"/>
  <c r="G52" i="1"/>
  <c r="J52" i="1"/>
  <c r="E52" i="1"/>
  <c r="I52" i="1"/>
  <c r="F52" i="1"/>
  <c r="D52" i="1"/>
  <c r="K52" i="1"/>
  <c r="C52" i="1"/>
  <c r="B59" i="1"/>
  <c r="O59" i="1" s="1"/>
  <c r="D63" i="1" l="1"/>
  <c r="D66" i="1"/>
  <c r="D62" i="1"/>
  <c r="D60" i="1"/>
  <c r="D67" i="1"/>
  <c r="D65" i="1"/>
  <c r="D61" i="1"/>
  <c r="D64" i="1"/>
  <c r="D59" i="1"/>
  <c r="F60" i="1"/>
  <c r="F66" i="1"/>
  <c r="F64" i="1"/>
  <c r="F65" i="1"/>
  <c r="F62" i="1"/>
  <c r="F63" i="1"/>
  <c r="F61" i="1"/>
  <c r="F67" i="1"/>
  <c r="F59" i="1"/>
  <c r="I60" i="1"/>
  <c r="I66" i="1"/>
  <c r="I67" i="1"/>
  <c r="I65" i="1"/>
  <c r="I61" i="1"/>
  <c r="I62" i="1"/>
  <c r="I64" i="1"/>
  <c r="I63" i="1"/>
  <c r="I59" i="1"/>
  <c r="AA65" i="1"/>
  <c r="O65" i="1"/>
  <c r="E60" i="1"/>
  <c r="E66" i="1"/>
  <c r="E64" i="1"/>
  <c r="E63" i="1"/>
  <c r="E61" i="1"/>
  <c r="E65" i="1"/>
  <c r="E67" i="1"/>
  <c r="E62" i="1"/>
  <c r="E59" i="1"/>
  <c r="AA64" i="1"/>
  <c r="O64" i="1"/>
  <c r="AA66" i="1"/>
  <c r="O66" i="1"/>
  <c r="J63" i="1"/>
  <c r="J67" i="1"/>
  <c r="J62" i="1"/>
  <c r="J61" i="1"/>
  <c r="J66" i="1"/>
  <c r="J60" i="1"/>
  <c r="J64" i="1"/>
  <c r="J65" i="1"/>
  <c r="J59" i="1"/>
  <c r="O61" i="1"/>
  <c r="AA61" i="1"/>
  <c r="O60" i="1"/>
  <c r="AA60" i="1"/>
  <c r="G67" i="1"/>
  <c r="G64" i="1"/>
  <c r="G60" i="1"/>
  <c r="G61" i="1"/>
  <c r="G62" i="1"/>
  <c r="G63" i="1"/>
  <c r="G66" i="1"/>
  <c r="G65" i="1"/>
  <c r="G59" i="1"/>
  <c r="AA63" i="1"/>
  <c r="O63" i="1"/>
  <c r="C62" i="1"/>
  <c r="C61" i="1"/>
  <c r="C65" i="1"/>
  <c r="C66" i="1"/>
  <c r="C60" i="1"/>
  <c r="C64" i="1"/>
  <c r="C67" i="1"/>
  <c r="C63" i="1"/>
  <c r="C59" i="1"/>
  <c r="H60" i="1"/>
  <c r="H67" i="1"/>
  <c r="H65" i="1"/>
  <c r="H63" i="1"/>
  <c r="H62" i="1"/>
  <c r="H66" i="1"/>
  <c r="H61" i="1"/>
  <c r="H64" i="1"/>
  <c r="H59" i="1"/>
  <c r="O67" i="1"/>
  <c r="AA67" i="1"/>
  <c r="K61" i="1"/>
  <c r="K65" i="1"/>
  <c r="K60" i="1"/>
  <c r="K64" i="1"/>
  <c r="K67" i="1"/>
  <c r="K63" i="1"/>
  <c r="K66" i="1"/>
  <c r="K62" i="1"/>
  <c r="K59" i="1"/>
  <c r="AA62" i="1"/>
  <c r="O62" i="1"/>
  <c r="O68" i="1" s="1"/>
  <c r="L52" i="1"/>
  <c r="AF67" i="1" l="1"/>
  <c r="T67" i="1"/>
  <c r="AC61" i="1"/>
  <c r="Q61" i="1"/>
  <c r="AJ63" i="1"/>
  <c r="X63" i="1"/>
  <c r="AG67" i="1"/>
  <c r="U67" i="1"/>
  <c r="P66" i="1"/>
  <c r="AB66" i="1"/>
  <c r="AF65" i="1"/>
  <c r="T65" i="1"/>
  <c r="AI65" i="1"/>
  <c r="W65" i="1"/>
  <c r="R65" i="1"/>
  <c r="AD65" i="1"/>
  <c r="AH66" i="1"/>
  <c r="V66" i="1"/>
  <c r="S65" i="1"/>
  <c r="AE65" i="1"/>
  <c r="Q65" i="1"/>
  <c r="AC65" i="1"/>
  <c r="T59" i="1"/>
  <c r="AF59" i="1"/>
  <c r="AE62" i="1"/>
  <c r="S62" i="1"/>
  <c r="X67" i="1"/>
  <c r="AJ67" i="1"/>
  <c r="AG59" i="1"/>
  <c r="U59" i="1"/>
  <c r="AG60" i="1"/>
  <c r="U60" i="1"/>
  <c r="AB65" i="1"/>
  <c r="AK65" i="1" s="1"/>
  <c r="M65" i="1" s="1"/>
  <c r="P65" i="1"/>
  <c r="AF66" i="1"/>
  <c r="T66" i="1"/>
  <c r="AI64" i="1"/>
  <c r="W64" i="1"/>
  <c r="AD61" i="1"/>
  <c r="R61" i="1"/>
  <c r="AH59" i="1"/>
  <c r="V59" i="1"/>
  <c r="V60" i="1"/>
  <c r="AH60" i="1"/>
  <c r="S64" i="1"/>
  <c r="AE64" i="1"/>
  <c r="Q67" i="1"/>
  <c r="AC67" i="1"/>
  <c r="W59" i="1"/>
  <c r="AI59" i="1"/>
  <c r="AJ64" i="1"/>
  <c r="X64" i="1"/>
  <c r="AG64" i="1"/>
  <c r="U64" i="1"/>
  <c r="AB61" i="1"/>
  <c r="P61" i="1"/>
  <c r="T63" i="1"/>
  <c r="AF63" i="1"/>
  <c r="W60" i="1"/>
  <c r="AI60" i="1"/>
  <c r="AD63" i="1"/>
  <c r="R63" i="1"/>
  <c r="AH63" i="1"/>
  <c r="V63" i="1"/>
  <c r="AE66" i="1"/>
  <c r="S66" i="1"/>
  <c r="AC60" i="1"/>
  <c r="Q60" i="1"/>
  <c r="P60" i="1"/>
  <c r="Y60" i="1" s="1"/>
  <c r="AB60" i="1"/>
  <c r="AI63" i="1"/>
  <c r="W63" i="1"/>
  <c r="X60" i="1"/>
  <c r="AJ60" i="1"/>
  <c r="U61" i="1"/>
  <c r="AG61" i="1"/>
  <c r="P59" i="1"/>
  <c r="AB59" i="1"/>
  <c r="AB62" i="1"/>
  <c r="P62" i="1"/>
  <c r="Y62" i="1" s="1"/>
  <c r="T62" i="1"/>
  <c r="AF62" i="1"/>
  <c r="AA68" i="1"/>
  <c r="B69" i="1" s="1"/>
  <c r="AI66" i="1"/>
  <c r="W66" i="1"/>
  <c r="R64" i="1"/>
  <c r="AD64" i="1"/>
  <c r="AH64" i="1"/>
  <c r="V64" i="1"/>
  <c r="AE59" i="1"/>
  <c r="S59" i="1"/>
  <c r="AE60" i="1"/>
  <c r="S60" i="1"/>
  <c r="Q62" i="1"/>
  <c r="AC62" i="1"/>
  <c r="AK62" i="1" s="1"/>
  <c r="M62" i="1" s="1"/>
  <c r="AH67" i="1"/>
  <c r="V67" i="1"/>
  <c r="AJ65" i="1"/>
  <c r="X65" i="1"/>
  <c r="U66" i="1"/>
  <c r="AG66" i="1"/>
  <c r="AB63" i="1"/>
  <c r="P63" i="1"/>
  <c r="Y63" i="1" s="1"/>
  <c r="AF61" i="1"/>
  <c r="T61" i="1"/>
  <c r="W61" i="1"/>
  <c r="AI61" i="1"/>
  <c r="R66" i="1"/>
  <c r="AD66" i="1"/>
  <c r="V62" i="1"/>
  <c r="AH62" i="1"/>
  <c r="AE67" i="1"/>
  <c r="S67" i="1"/>
  <c r="Q66" i="1"/>
  <c r="Y66" i="1" s="1"/>
  <c r="AC66" i="1"/>
  <c r="AK66" i="1" s="1"/>
  <c r="M66" i="1" s="1"/>
  <c r="X66" i="1"/>
  <c r="AJ66" i="1"/>
  <c r="AD67" i="1"/>
  <c r="AK67" i="1" s="1"/>
  <c r="R67" i="1"/>
  <c r="X59" i="1"/>
  <c r="AJ59" i="1"/>
  <c r="AJ61" i="1"/>
  <c r="X61" i="1"/>
  <c r="U62" i="1"/>
  <c r="AG62" i="1"/>
  <c r="P67" i="1"/>
  <c r="Y67" i="1" s="1"/>
  <c r="AB67" i="1"/>
  <c r="AF60" i="1"/>
  <c r="T60" i="1"/>
  <c r="AI62" i="1"/>
  <c r="W62" i="1"/>
  <c r="AD59" i="1"/>
  <c r="AD68" i="1" s="1"/>
  <c r="R59" i="1"/>
  <c r="AD60" i="1"/>
  <c r="AK60" i="1" s="1"/>
  <c r="M60" i="1" s="1"/>
  <c r="R60" i="1"/>
  <c r="V61" i="1"/>
  <c r="AH61" i="1"/>
  <c r="AE61" i="1"/>
  <c r="AK61" i="1" s="1"/>
  <c r="M61" i="1" s="1"/>
  <c r="S61" i="1"/>
  <c r="Q59" i="1"/>
  <c r="Q68" i="1" s="1"/>
  <c r="AC59" i="1"/>
  <c r="AC63" i="1"/>
  <c r="Q63" i="1"/>
  <c r="AG65" i="1"/>
  <c r="U65" i="1"/>
  <c r="Y65" i="1"/>
  <c r="AJ62" i="1"/>
  <c r="X62" i="1"/>
  <c r="U63" i="1"/>
  <c r="AG63" i="1"/>
  <c r="AB64" i="1"/>
  <c r="AK64" i="1" s="1"/>
  <c r="M64" i="1" s="1"/>
  <c r="P64" i="1"/>
  <c r="Y64" i="1" s="1"/>
  <c r="T64" i="1"/>
  <c r="AF64" i="1"/>
  <c r="Y61" i="1"/>
  <c r="W67" i="1"/>
  <c r="AI67" i="1"/>
  <c r="AD62" i="1"/>
  <c r="R62" i="1"/>
  <c r="V65" i="1"/>
  <c r="AH65" i="1"/>
  <c r="S63" i="1"/>
  <c r="AE63" i="1"/>
  <c r="AK63" i="1" s="1"/>
  <c r="AC64" i="1"/>
  <c r="Q64" i="1"/>
  <c r="M67" i="1" l="1"/>
  <c r="M63" i="1"/>
  <c r="U68" i="1"/>
  <c r="AG68" i="1"/>
  <c r="H69" i="1" s="1"/>
  <c r="AI68" i="1"/>
  <c r="J69" i="1" s="1"/>
  <c r="V68" i="1"/>
  <c r="AJ68" i="1"/>
  <c r="W68" i="1"/>
  <c r="AH68" i="1"/>
  <c r="X68" i="1"/>
  <c r="AB68" i="1"/>
  <c r="C69" i="1" s="1"/>
  <c r="AK59" i="1"/>
  <c r="AC68" i="1"/>
  <c r="D69" i="1" s="1"/>
  <c r="R68" i="1"/>
  <c r="E69" i="1" s="1"/>
  <c r="S68" i="1"/>
  <c r="P68" i="1"/>
  <c r="Y59" i="1"/>
  <c r="AF68" i="1"/>
  <c r="G69" i="1" s="1"/>
  <c r="AE68" i="1"/>
  <c r="F69" i="1" s="1"/>
  <c r="T68" i="1"/>
  <c r="AK68" i="1" l="1"/>
  <c r="M59" i="1"/>
  <c r="I69" i="1"/>
  <c r="K69" i="1"/>
  <c r="L69" i="1" l="1"/>
  <c r="B70" i="1" l="1"/>
  <c r="E70" i="1"/>
  <c r="C70" i="1"/>
  <c r="G70" i="1"/>
  <c r="D70" i="1"/>
  <c r="J70" i="1"/>
  <c r="F70" i="1"/>
  <c r="H70" i="1"/>
  <c r="K70" i="1"/>
  <c r="I70" i="1"/>
  <c r="J80" i="1" l="1"/>
  <c r="J78" i="1"/>
  <c r="J84" i="1"/>
  <c r="J79" i="1"/>
  <c r="J83" i="1"/>
  <c r="J82" i="1"/>
  <c r="J85" i="1"/>
  <c r="J81" i="1"/>
  <c r="J77" i="1"/>
  <c r="F84" i="1"/>
  <c r="F79" i="1"/>
  <c r="F80" i="1"/>
  <c r="F82" i="1"/>
  <c r="F83" i="1"/>
  <c r="F78" i="1"/>
  <c r="F85" i="1"/>
  <c r="F81" i="1"/>
  <c r="F77" i="1"/>
  <c r="D78" i="1"/>
  <c r="D82" i="1"/>
  <c r="D83" i="1"/>
  <c r="D80" i="1"/>
  <c r="D84" i="1"/>
  <c r="D79" i="1"/>
  <c r="D81" i="1"/>
  <c r="D85" i="1"/>
  <c r="D77" i="1"/>
  <c r="G80" i="1"/>
  <c r="G82" i="1"/>
  <c r="G84" i="1"/>
  <c r="G78" i="1"/>
  <c r="G79" i="1"/>
  <c r="G83" i="1"/>
  <c r="G85" i="1"/>
  <c r="G81" i="1"/>
  <c r="G77" i="1"/>
  <c r="H80" i="1"/>
  <c r="H83" i="1"/>
  <c r="H84" i="1"/>
  <c r="H82" i="1"/>
  <c r="H78" i="1"/>
  <c r="H79" i="1"/>
  <c r="H85" i="1"/>
  <c r="H81" i="1"/>
  <c r="H77" i="1"/>
  <c r="C80" i="1"/>
  <c r="C79" i="1"/>
  <c r="C82" i="1"/>
  <c r="C84" i="1"/>
  <c r="C83" i="1"/>
  <c r="C78" i="1"/>
  <c r="C85" i="1"/>
  <c r="C81" i="1"/>
  <c r="C77" i="1"/>
  <c r="I80" i="1"/>
  <c r="I83" i="1"/>
  <c r="I78" i="1"/>
  <c r="I79" i="1"/>
  <c r="I82" i="1"/>
  <c r="I84" i="1"/>
  <c r="I81" i="1"/>
  <c r="I85" i="1"/>
  <c r="I77" i="1"/>
  <c r="E80" i="1"/>
  <c r="E79" i="1"/>
  <c r="E83" i="1"/>
  <c r="E84" i="1"/>
  <c r="E78" i="1"/>
  <c r="E82" i="1"/>
  <c r="E85" i="1"/>
  <c r="E81" i="1"/>
  <c r="E77" i="1"/>
  <c r="K79" i="1"/>
  <c r="K78" i="1"/>
  <c r="K82" i="1"/>
  <c r="K84" i="1"/>
  <c r="K83" i="1"/>
  <c r="K80" i="1"/>
  <c r="K81" i="1"/>
  <c r="K85" i="1"/>
  <c r="K77" i="1"/>
  <c r="L70" i="1"/>
  <c r="B79" i="1"/>
  <c r="B78" i="1"/>
  <c r="B80" i="1"/>
  <c r="B82" i="1"/>
  <c r="B84" i="1"/>
  <c r="B83" i="1"/>
  <c r="B81" i="1"/>
  <c r="B85" i="1"/>
  <c r="B77" i="1"/>
  <c r="O77" i="1" s="1"/>
  <c r="X81" i="1" l="1"/>
  <c r="AJ81" i="1"/>
  <c r="AD77" i="1"/>
  <c r="R77" i="1"/>
  <c r="R80" i="1"/>
  <c r="AD80" i="1"/>
  <c r="AH78" i="1"/>
  <c r="V78" i="1"/>
  <c r="AB83" i="1"/>
  <c r="P83" i="1"/>
  <c r="U85" i="1"/>
  <c r="AG85" i="1"/>
  <c r="AF77" i="1"/>
  <c r="T77" i="1"/>
  <c r="AF80" i="1"/>
  <c r="T80" i="1"/>
  <c r="AC83" i="1"/>
  <c r="Q83" i="1"/>
  <c r="AE83" i="1"/>
  <c r="S83" i="1"/>
  <c r="AI85" i="1"/>
  <c r="W85" i="1"/>
  <c r="O80" i="1"/>
  <c r="AA80" i="1"/>
  <c r="X80" i="1"/>
  <c r="AJ80" i="1"/>
  <c r="AD81" i="1"/>
  <c r="R81" i="1"/>
  <c r="V83" i="1"/>
  <c r="AH83" i="1"/>
  <c r="AB84" i="1"/>
  <c r="P84" i="1"/>
  <c r="AG79" i="1"/>
  <c r="U79" i="1"/>
  <c r="AF81" i="1"/>
  <c r="T81" i="1"/>
  <c r="AC82" i="1"/>
  <c r="Q82" i="1"/>
  <c r="AE82" i="1"/>
  <c r="S82" i="1"/>
  <c r="W82" i="1"/>
  <c r="AI82" i="1"/>
  <c r="AJ85" i="1"/>
  <c r="X85" i="1"/>
  <c r="AJ83" i="1"/>
  <c r="X83" i="1"/>
  <c r="R85" i="1"/>
  <c r="AD85" i="1"/>
  <c r="V77" i="1"/>
  <c r="AH77" i="1"/>
  <c r="AH80" i="1"/>
  <c r="V80" i="1"/>
  <c r="P82" i="1"/>
  <c r="AB82" i="1"/>
  <c r="AG78" i="1"/>
  <c r="U78" i="1"/>
  <c r="T85" i="1"/>
  <c r="AF85" i="1"/>
  <c r="AC77" i="1"/>
  <c r="Q77" i="1"/>
  <c r="Q78" i="1"/>
  <c r="AC78" i="1"/>
  <c r="AE80" i="1"/>
  <c r="S80" i="1"/>
  <c r="W83" i="1"/>
  <c r="AI83" i="1"/>
  <c r="AA79" i="1"/>
  <c r="O79" i="1"/>
  <c r="AJ84" i="1"/>
  <c r="X84" i="1"/>
  <c r="AD82" i="1"/>
  <c r="R82" i="1"/>
  <c r="V85" i="1"/>
  <c r="AH85" i="1"/>
  <c r="P79" i="1"/>
  <c r="AB79" i="1"/>
  <c r="U82" i="1"/>
  <c r="AG82" i="1"/>
  <c r="T83" i="1"/>
  <c r="AF83" i="1"/>
  <c r="AC85" i="1"/>
  <c r="Q85" i="1"/>
  <c r="S79" i="1"/>
  <c r="AE79" i="1"/>
  <c r="AI79" i="1"/>
  <c r="W79" i="1"/>
  <c r="AA84" i="1"/>
  <c r="O84" i="1"/>
  <c r="X82" i="1"/>
  <c r="AJ82" i="1"/>
  <c r="R78" i="1"/>
  <c r="AD78" i="1"/>
  <c r="V81" i="1"/>
  <c r="AH81" i="1"/>
  <c r="AB77" i="1"/>
  <c r="P77" i="1"/>
  <c r="P80" i="1"/>
  <c r="AB80" i="1"/>
  <c r="U84" i="1"/>
  <c r="AG84" i="1"/>
  <c r="AF79" i="1"/>
  <c r="T79" i="1"/>
  <c r="Q81" i="1"/>
  <c r="AC81" i="1"/>
  <c r="AE77" i="1"/>
  <c r="S77" i="1"/>
  <c r="S84" i="1"/>
  <c r="AE84" i="1"/>
  <c r="W84" i="1"/>
  <c r="AI84" i="1"/>
  <c r="AA85" i="1"/>
  <c r="O85" i="1"/>
  <c r="O81" i="1"/>
  <c r="AA81" i="1"/>
  <c r="AJ78" i="1"/>
  <c r="X78" i="1"/>
  <c r="AD84" i="1"/>
  <c r="R84" i="1"/>
  <c r="V84" i="1"/>
  <c r="AH84" i="1"/>
  <c r="P81" i="1"/>
  <c r="AB81" i="1"/>
  <c r="U83" i="1"/>
  <c r="AG83" i="1"/>
  <c r="T78" i="1"/>
  <c r="AF78" i="1"/>
  <c r="Q79" i="1"/>
  <c r="AC79" i="1"/>
  <c r="AE81" i="1"/>
  <c r="S81" i="1"/>
  <c r="AI78" i="1"/>
  <c r="W78" i="1"/>
  <c r="O82" i="1"/>
  <c r="AA82" i="1"/>
  <c r="AK82" i="1" s="1"/>
  <c r="AA78" i="1"/>
  <c r="O78" i="1"/>
  <c r="O86" i="1" s="1"/>
  <c r="O83" i="1"/>
  <c r="AA83" i="1"/>
  <c r="AK83" i="1" s="1"/>
  <c r="AJ77" i="1"/>
  <c r="X77" i="1"/>
  <c r="X79" i="1"/>
  <c r="AJ79" i="1"/>
  <c r="AD83" i="1"/>
  <c r="R83" i="1"/>
  <c r="V82" i="1"/>
  <c r="AH82" i="1"/>
  <c r="AB85" i="1"/>
  <c r="P85" i="1"/>
  <c r="U77" i="1"/>
  <c r="AG77" i="1"/>
  <c r="AG86" i="1" s="1"/>
  <c r="AG80" i="1"/>
  <c r="U80" i="1"/>
  <c r="T84" i="1"/>
  <c r="AF84" i="1"/>
  <c r="AC84" i="1"/>
  <c r="Q84" i="1"/>
  <c r="S85" i="1"/>
  <c r="AE85" i="1"/>
  <c r="AI77" i="1"/>
  <c r="W77" i="1"/>
  <c r="W80" i="1"/>
  <c r="AI80" i="1"/>
  <c r="R79" i="1"/>
  <c r="AD79" i="1"/>
  <c r="AH79" i="1"/>
  <c r="V79" i="1"/>
  <c r="AB78" i="1"/>
  <c r="P78" i="1"/>
  <c r="AG81" i="1"/>
  <c r="U81" i="1"/>
  <c r="AF82" i="1"/>
  <c r="T82" i="1"/>
  <c r="Q80" i="1"/>
  <c r="AC80" i="1"/>
  <c r="S78" i="1"/>
  <c r="AE78" i="1"/>
  <c r="W81" i="1"/>
  <c r="AI81" i="1"/>
  <c r="U86" i="1" l="1"/>
  <c r="Y82" i="1"/>
  <c r="Y80" i="1"/>
  <c r="X86" i="1"/>
  <c r="Y79" i="1"/>
  <c r="T86" i="1"/>
  <c r="H87" i="1"/>
  <c r="AJ86" i="1"/>
  <c r="K87" i="1" s="1"/>
  <c r="AK79" i="1"/>
  <c r="AF86" i="1"/>
  <c r="AK81" i="1"/>
  <c r="S86" i="1"/>
  <c r="Y77" i="1"/>
  <c r="Q86" i="1"/>
  <c r="R86" i="1"/>
  <c r="M82" i="1"/>
  <c r="AK80" i="1"/>
  <c r="M80" i="1" s="1"/>
  <c r="Y83" i="1"/>
  <c r="M83" i="1" s="1"/>
  <c r="Y81" i="1"/>
  <c r="AE86" i="1"/>
  <c r="F87" i="1" s="1"/>
  <c r="AC86" i="1"/>
  <c r="AD86" i="1"/>
  <c r="W86" i="1"/>
  <c r="Y78" i="1"/>
  <c r="Y85" i="1"/>
  <c r="P86" i="1"/>
  <c r="Y84" i="1"/>
  <c r="AH86" i="1"/>
  <c r="AI86" i="1"/>
  <c r="AK78" i="1"/>
  <c r="M78" i="1" s="1"/>
  <c r="AA86" i="1"/>
  <c r="B87" i="1" s="1"/>
  <c r="AK85" i="1"/>
  <c r="AB86" i="1"/>
  <c r="C87" i="1" s="1"/>
  <c r="AK77" i="1"/>
  <c r="AK84" i="1"/>
  <c r="M84" i="1" s="1"/>
  <c r="V86" i="1"/>
  <c r="E87" i="1" l="1"/>
  <c r="J87" i="1"/>
  <c r="D87" i="1"/>
  <c r="I87" i="1"/>
  <c r="M81" i="1"/>
  <c r="AK86" i="1"/>
  <c r="M77" i="1"/>
  <c r="G87" i="1"/>
  <c r="M85" i="1"/>
  <c r="M79" i="1"/>
  <c r="E99" i="1" l="1"/>
  <c r="E88" i="1"/>
  <c r="E97" i="1" s="1"/>
  <c r="J97" i="1"/>
  <c r="E95" i="1"/>
  <c r="J95" i="1"/>
  <c r="I95" i="1"/>
  <c r="E103" i="1"/>
  <c r="I88" i="1"/>
  <c r="D88" i="1"/>
  <c r="D97" i="1" s="1"/>
  <c r="G88" i="1"/>
  <c r="G103" i="1" s="1"/>
  <c r="L87" i="1"/>
  <c r="J88" i="1"/>
  <c r="J99" i="1" s="1"/>
  <c r="AI99" i="1" l="1"/>
  <c r="W99" i="1"/>
  <c r="AD97" i="1"/>
  <c r="R97" i="1"/>
  <c r="AF103" i="1"/>
  <c r="T103" i="1"/>
  <c r="AC97" i="1"/>
  <c r="Q97" i="1"/>
  <c r="AD95" i="1"/>
  <c r="R95" i="1"/>
  <c r="R99" i="1"/>
  <c r="AD99" i="1"/>
  <c r="I101" i="1"/>
  <c r="I96" i="1"/>
  <c r="I100" i="1"/>
  <c r="I102" i="1"/>
  <c r="I98" i="1"/>
  <c r="D102" i="1"/>
  <c r="D100" i="1"/>
  <c r="D96" i="1"/>
  <c r="D98" i="1"/>
  <c r="D101" i="1"/>
  <c r="D103" i="1"/>
  <c r="D99" i="1"/>
  <c r="W97" i="1"/>
  <c r="AI97" i="1"/>
  <c r="E98" i="1"/>
  <c r="E101" i="1"/>
  <c r="E96" i="1"/>
  <c r="E102" i="1"/>
  <c r="E100" i="1"/>
  <c r="G101" i="1"/>
  <c r="G96" i="1"/>
  <c r="G98" i="1"/>
  <c r="G102" i="1"/>
  <c r="G100" i="1"/>
  <c r="AD103" i="1"/>
  <c r="R103" i="1"/>
  <c r="G99" i="1"/>
  <c r="V95" i="1"/>
  <c r="AH95" i="1"/>
  <c r="I103" i="1"/>
  <c r="J100" i="1"/>
  <c r="J98" i="1"/>
  <c r="J96" i="1"/>
  <c r="J101" i="1"/>
  <c r="J102" i="1"/>
  <c r="D95" i="1"/>
  <c r="W95" i="1"/>
  <c r="AI95" i="1"/>
  <c r="G97" i="1"/>
  <c r="B88" i="1"/>
  <c r="K88" i="1"/>
  <c r="H88" i="1"/>
  <c r="F88" i="1"/>
  <c r="C88" i="1"/>
  <c r="J103" i="1"/>
  <c r="G95" i="1"/>
  <c r="I97" i="1"/>
  <c r="I99" i="1"/>
  <c r="AI100" i="1" l="1"/>
  <c r="W100" i="1"/>
  <c r="AF102" i="1"/>
  <c r="T102" i="1"/>
  <c r="R101" i="1"/>
  <c r="AD101" i="1"/>
  <c r="AC98" i="1"/>
  <c r="Q98" i="1"/>
  <c r="V96" i="1"/>
  <c r="AH96" i="1"/>
  <c r="T97" i="1"/>
  <c r="AF97" i="1"/>
  <c r="T98" i="1"/>
  <c r="AF98" i="1"/>
  <c r="R98" i="1"/>
  <c r="AD98" i="1"/>
  <c r="AD104" i="1" s="1"/>
  <c r="E105" i="1" s="1"/>
  <c r="AC96" i="1"/>
  <c r="Q96" i="1"/>
  <c r="AH101" i="1"/>
  <c r="V101" i="1"/>
  <c r="AF100" i="1"/>
  <c r="T100" i="1"/>
  <c r="AF95" i="1"/>
  <c r="T95" i="1"/>
  <c r="T104" i="1" s="1"/>
  <c r="AC95" i="1"/>
  <c r="Q95" i="1"/>
  <c r="T96" i="1"/>
  <c r="AF96" i="1"/>
  <c r="Q100" i="1"/>
  <c r="AC100" i="1"/>
  <c r="AI104" i="1"/>
  <c r="W102" i="1"/>
  <c r="AI102" i="1"/>
  <c r="AF101" i="1"/>
  <c r="T101" i="1"/>
  <c r="Q102" i="1"/>
  <c r="AC102" i="1"/>
  <c r="AH100" i="1"/>
  <c r="V100" i="1"/>
  <c r="H101" i="1"/>
  <c r="H98" i="1"/>
  <c r="H96" i="1"/>
  <c r="H100" i="1"/>
  <c r="H102" i="1"/>
  <c r="H99" i="1"/>
  <c r="H97" i="1"/>
  <c r="H103" i="1"/>
  <c r="H95" i="1"/>
  <c r="AI101" i="1"/>
  <c r="W101" i="1"/>
  <c r="AF99" i="1"/>
  <c r="T99" i="1"/>
  <c r="AH97" i="1"/>
  <c r="AH104" i="1" s="1"/>
  <c r="V97" i="1"/>
  <c r="V104" i="1" s="1"/>
  <c r="AD96" i="1"/>
  <c r="R96" i="1"/>
  <c r="V103" i="1"/>
  <c r="AH103" i="1"/>
  <c r="F101" i="1"/>
  <c r="F98" i="1"/>
  <c r="F96" i="1"/>
  <c r="F102" i="1"/>
  <c r="F100" i="1"/>
  <c r="F97" i="1"/>
  <c r="F95" i="1"/>
  <c r="F103" i="1"/>
  <c r="F99" i="1"/>
  <c r="K102" i="1"/>
  <c r="K101" i="1"/>
  <c r="K98" i="1"/>
  <c r="K100" i="1"/>
  <c r="K96" i="1"/>
  <c r="K99" i="1"/>
  <c r="K95" i="1"/>
  <c r="K103" i="1"/>
  <c r="K97" i="1"/>
  <c r="AI96" i="1"/>
  <c r="W96" i="1"/>
  <c r="W104" i="1" s="1"/>
  <c r="R100" i="1"/>
  <c r="R104" i="1" s="1"/>
  <c r="AD100" i="1"/>
  <c r="Q99" i="1"/>
  <c r="AC99" i="1"/>
  <c r="V98" i="1"/>
  <c r="AH98" i="1"/>
  <c r="Q101" i="1"/>
  <c r="AC101" i="1"/>
  <c r="W103" i="1"/>
  <c r="AI103" i="1"/>
  <c r="C100" i="1"/>
  <c r="C101" i="1"/>
  <c r="C102" i="1"/>
  <c r="C98" i="1"/>
  <c r="C96" i="1"/>
  <c r="C99" i="1"/>
  <c r="C95" i="1"/>
  <c r="C97" i="1"/>
  <c r="C103" i="1"/>
  <c r="AH99" i="1"/>
  <c r="V99" i="1"/>
  <c r="L88" i="1"/>
  <c r="B96" i="1"/>
  <c r="B101" i="1"/>
  <c r="B100" i="1"/>
  <c r="B102" i="1"/>
  <c r="B98" i="1"/>
  <c r="B99" i="1"/>
  <c r="B95" i="1"/>
  <c r="O95" i="1" s="1"/>
  <c r="B103" i="1"/>
  <c r="B97" i="1"/>
  <c r="AI98" i="1"/>
  <c r="W98" i="1"/>
  <c r="AD102" i="1"/>
  <c r="R102" i="1"/>
  <c r="AC103" i="1"/>
  <c r="Q103" i="1"/>
  <c r="AH102" i="1"/>
  <c r="V102" i="1"/>
  <c r="I105" i="1" l="1"/>
  <c r="AA100" i="1"/>
  <c r="O100" i="1"/>
  <c r="AE101" i="1"/>
  <c r="S101" i="1"/>
  <c r="AA101" i="1"/>
  <c r="O101" i="1"/>
  <c r="Y101" i="1" s="1"/>
  <c r="AJ99" i="1"/>
  <c r="X99" i="1"/>
  <c r="AE103" i="1"/>
  <c r="S103" i="1"/>
  <c r="AG100" i="1"/>
  <c r="U100" i="1"/>
  <c r="AF104" i="1"/>
  <c r="G105" i="1" s="1"/>
  <c r="S99" i="1"/>
  <c r="AE99" i="1"/>
  <c r="AB99" i="1"/>
  <c r="P99" i="1"/>
  <c r="X96" i="1"/>
  <c r="AJ96" i="1"/>
  <c r="AE95" i="1"/>
  <c r="S95" i="1"/>
  <c r="U96" i="1"/>
  <c r="AG96" i="1"/>
  <c r="X95" i="1"/>
  <c r="AJ95" i="1"/>
  <c r="O103" i="1"/>
  <c r="AA103" i="1"/>
  <c r="AB96" i="1"/>
  <c r="P96" i="1"/>
  <c r="AJ100" i="1"/>
  <c r="X100" i="1"/>
  <c r="S97" i="1"/>
  <c r="AE97" i="1"/>
  <c r="AG98" i="1"/>
  <c r="U98" i="1"/>
  <c r="AG102" i="1"/>
  <c r="U102" i="1"/>
  <c r="AB98" i="1"/>
  <c r="P98" i="1"/>
  <c r="AJ98" i="1"/>
  <c r="X98" i="1"/>
  <c r="S100" i="1"/>
  <c r="AE100" i="1"/>
  <c r="U95" i="1"/>
  <c r="U104" i="1" s="1"/>
  <c r="AG95" i="1"/>
  <c r="AG101" i="1"/>
  <c r="U101" i="1"/>
  <c r="AA97" i="1"/>
  <c r="O97" i="1"/>
  <c r="AA99" i="1"/>
  <c r="O99" i="1"/>
  <c r="P102" i="1"/>
  <c r="AB102" i="1"/>
  <c r="X101" i="1"/>
  <c r="AJ101" i="1"/>
  <c r="AE102" i="1"/>
  <c r="S102" i="1"/>
  <c r="AG103" i="1"/>
  <c r="U103" i="1"/>
  <c r="AA96" i="1"/>
  <c r="O96" i="1"/>
  <c r="P101" i="1"/>
  <c r="AB101" i="1"/>
  <c r="AJ97" i="1"/>
  <c r="X97" i="1"/>
  <c r="X102" i="1"/>
  <c r="AJ102" i="1"/>
  <c r="AE96" i="1"/>
  <c r="S96" i="1"/>
  <c r="U97" i="1"/>
  <c r="AG97" i="1"/>
  <c r="Q104" i="1"/>
  <c r="AB97" i="1"/>
  <c r="P97" i="1"/>
  <c r="J105" i="1"/>
  <c r="P95" i="1"/>
  <c r="P104" i="1" s="1"/>
  <c r="AB95" i="1"/>
  <c r="AA98" i="1"/>
  <c r="O98" i="1"/>
  <c r="O102" i="1"/>
  <c r="AA102" i="1"/>
  <c r="P103" i="1"/>
  <c r="AB103" i="1"/>
  <c r="AB100" i="1"/>
  <c r="P100" i="1"/>
  <c r="X103" i="1"/>
  <c r="AJ103" i="1"/>
  <c r="S98" i="1"/>
  <c r="AE98" i="1"/>
  <c r="AG99" i="1"/>
  <c r="U99" i="1"/>
  <c r="AC104" i="1"/>
  <c r="D105" i="1" s="1"/>
  <c r="O104" i="1" l="1"/>
  <c r="S104" i="1"/>
  <c r="AK101" i="1"/>
  <c r="M101" i="1" s="1"/>
  <c r="AK99" i="1"/>
  <c r="M99" i="1" s="1"/>
  <c r="AE104" i="1"/>
  <c r="F105" i="1" s="1"/>
  <c r="AK102" i="1"/>
  <c r="M102" i="1" s="1"/>
  <c r="Y97" i="1"/>
  <c r="AK103" i="1"/>
  <c r="Y99" i="1"/>
  <c r="AK97" i="1"/>
  <c r="M97" i="1" s="1"/>
  <c r="Y103" i="1"/>
  <c r="Y100" i="1"/>
  <c r="AK96" i="1"/>
  <c r="M96" i="1" s="1"/>
  <c r="AA104" i="1"/>
  <c r="B105" i="1" s="1"/>
  <c r="Y98" i="1"/>
  <c r="AJ104" i="1"/>
  <c r="AK100" i="1"/>
  <c r="AK98" i="1"/>
  <c r="M98" i="1" s="1"/>
  <c r="X104" i="1"/>
  <c r="Y102" i="1"/>
  <c r="AB104" i="1"/>
  <c r="C105" i="1" s="1"/>
  <c r="AK95" i="1"/>
  <c r="Y96" i="1"/>
  <c r="AG104" i="1"/>
  <c r="H105" i="1" s="1"/>
  <c r="Y95" i="1"/>
  <c r="M100" i="1" l="1"/>
  <c r="K105" i="1"/>
  <c r="M103" i="1"/>
  <c r="AK104" i="1"/>
  <c r="M95" i="1"/>
  <c r="L105" i="1"/>
  <c r="C106" i="1" s="1"/>
  <c r="C119" i="1" l="1"/>
  <c r="C116" i="1"/>
  <c r="C114" i="1"/>
  <c r="C117" i="1"/>
  <c r="C120" i="1"/>
  <c r="C115" i="1"/>
  <c r="C118" i="1"/>
  <c r="J118" i="1"/>
  <c r="I118" i="1"/>
  <c r="H118" i="1"/>
  <c r="F118" i="1"/>
  <c r="F121" i="1"/>
  <c r="K121" i="1"/>
  <c r="C121" i="1"/>
  <c r="D121" i="1"/>
  <c r="K106" i="1"/>
  <c r="E106" i="1"/>
  <c r="E121" i="1" s="1"/>
  <c r="G106" i="1"/>
  <c r="G113" i="1" s="1"/>
  <c r="D106" i="1"/>
  <c r="J106" i="1"/>
  <c r="J121" i="1" s="1"/>
  <c r="I106" i="1"/>
  <c r="B106" i="1"/>
  <c r="B118" i="1" s="1"/>
  <c r="H106" i="1"/>
  <c r="I113" i="1"/>
  <c r="H113" i="1"/>
  <c r="C113" i="1"/>
  <c r="D113" i="1"/>
  <c r="J113" i="1"/>
  <c r="B113" i="1"/>
  <c r="O113" i="1" s="1"/>
  <c r="F106" i="1"/>
  <c r="AI121" i="1" l="1"/>
  <c r="W121" i="1"/>
  <c r="AA118" i="1"/>
  <c r="O118" i="1"/>
  <c r="AF113" i="1"/>
  <c r="T113" i="1"/>
  <c r="R121" i="1"/>
  <c r="AD121" i="1"/>
  <c r="U118" i="1"/>
  <c r="AG118" i="1"/>
  <c r="P115" i="1"/>
  <c r="AB115" i="1"/>
  <c r="G115" i="1"/>
  <c r="G117" i="1"/>
  <c r="G120" i="1"/>
  <c r="G114" i="1"/>
  <c r="G119" i="1"/>
  <c r="G116" i="1"/>
  <c r="V118" i="1"/>
  <c r="AH118" i="1"/>
  <c r="AB120" i="1"/>
  <c r="P120" i="1"/>
  <c r="AE118" i="1"/>
  <c r="S118" i="1"/>
  <c r="E114" i="1"/>
  <c r="E117" i="1"/>
  <c r="E115" i="1"/>
  <c r="E120" i="1"/>
  <c r="E116" i="1"/>
  <c r="E119" i="1"/>
  <c r="K116" i="1"/>
  <c r="K120" i="1"/>
  <c r="K117" i="1"/>
  <c r="K119" i="1"/>
  <c r="K115" i="1"/>
  <c r="K114" i="1"/>
  <c r="H115" i="1"/>
  <c r="H117" i="1"/>
  <c r="H119" i="1"/>
  <c r="H116" i="1"/>
  <c r="H114" i="1"/>
  <c r="H120" i="1"/>
  <c r="B121" i="1"/>
  <c r="G121" i="1"/>
  <c r="AB117" i="1"/>
  <c r="P117" i="1"/>
  <c r="AI113" i="1"/>
  <c r="W113" i="1"/>
  <c r="AB113" i="1"/>
  <c r="P113" i="1"/>
  <c r="P122" i="1" s="1"/>
  <c r="AI118" i="1"/>
  <c r="W118" i="1"/>
  <c r="P114" i="1"/>
  <c r="AB114" i="1"/>
  <c r="AJ121" i="1"/>
  <c r="X121" i="1"/>
  <c r="S121" i="1"/>
  <c r="AE121" i="1"/>
  <c r="L106" i="1"/>
  <c r="B117" i="1"/>
  <c r="B115" i="1"/>
  <c r="B119" i="1"/>
  <c r="B116" i="1"/>
  <c r="B120" i="1"/>
  <c r="B114" i="1"/>
  <c r="K113" i="1"/>
  <c r="I117" i="1"/>
  <c r="I114" i="1"/>
  <c r="I115" i="1"/>
  <c r="I119" i="1"/>
  <c r="I120" i="1"/>
  <c r="I116" i="1"/>
  <c r="I121" i="1"/>
  <c r="AB118" i="1"/>
  <c r="P118" i="1"/>
  <c r="P116" i="1"/>
  <c r="AB116" i="1"/>
  <c r="AH113" i="1"/>
  <c r="V113" i="1"/>
  <c r="Q121" i="1"/>
  <c r="AC121" i="1"/>
  <c r="E118" i="1"/>
  <c r="K118" i="1"/>
  <c r="AB119" i="1"/>
  <c r="P119" i="1"/>
  <c r="AG113" i="1"/>
  <c r="U113" i="1"/>
  <c r="Q113" i="1"/>
  <c r="AC113" i="1"/>
  <c r="H121" i="1"/>
  <c r="E113" i="1"/>
  <c r="J115" i="1"/>
  <c r="J119" i="1"/>
  <c r="J116" i="1"/>
  <c r="J120" i="1"/>
  <c r="J114" i="1"/>
  <c r="J117" i="1"/>
  <c r="F120" i="1"/>
  <c r="F119" i="1"/>
  <c r="F115" i="1"/>
  <c r="F117" i="1"/>
  <c r="F114" i="1"/>
  <c r="F116" i="1"/>
  <c r="F113" i="1"/>
  <c r="D116" i="1"/>
  <c r="D119" i="1"/>
  <c r="D120" i="1"/>
  <c r="D114" i="1"/>
  <c r="D117" i="1"/>
  <c r="D115" i="1"/>
  <c r="AB121" i="1"/>
  <c r="P121" i="1"/>
  <c r="G118" i="1"/>
  <c r="D118" i="1"/>
  <c r="AF121" i="1" l="1"/>
  <c r="T121" i="1"/>
  <c r="W116" i="1"/>
  <c r="AI116" i="1"/>
  <c r="AH120" i="1"/>
  <c r="V120" i="1"/>
  <c r="AA120" i="1"/>
  <c r="O120" i="1"/>
  <c r="AB122" i="1"/>
  <c r="C123" i="1" s="1"/>
  <c r="AA121" i="1"/>
  <c r="O121" i="1"/>
  <c r="X114" i="1"/>
  <c r="AJ114" i="1"/>
  <c r="AD116" i="1"/>
  <c r="R116" i="1"/>
  <c r="AF117" i="1"/>
  <c r="T117" i="1"/>
  <c r="AE114" i="1"/>
  <c r="S114" i="1"/>
  <c r="AG122" i="1"/>
  <c r="AH119" i="1"/>
  <c r="V119" i="1"/>
  <c r="O116" i="1"/>
  <c r="AA116" i="1"/>
  <c r="AG120" i="1"/>
  <c r="U120" i="1"/>
  <c r="X115" i="1"/>
  <c r="AJ115" i="1"/>
  <c r="R120" i="1"/>
  <c r="AD120" i="1"/>
  <c r="AF115" i="1"/>
  <c r="T115" i="1"/>
  <c r="AA114" i="1"/>
  <c r="O114" i="1"/>
  <c r="Q114" i="1"/>
  <c r="Q122" i="1" s="1"/>
  <c r="AC114" i="1"/>
  <c r="S119" i="1"/>
  <c r="AE119" i="1"/>
  <c r="W115" i="1"/>
  <c r="AI115" i="1"/>
  <c r="AH115" i="1"/>
  <c r="V115" i="1"/>
  <c r="AA119" i="1"/>
  <c r="O119" i="1"/>
  <c r="AG114" i="1"/>
  <c r="U114" i="1"/>
  <c r="U122" i="1" s="1"/>
  <c r="AJ119" i="1"/>
  <c r="X119" i="1"/>
  <c r="AD115" i="1"/>
  <c r="R115" i="1"/>
  <c r="AC117" i="1"/>
  <c r="Q117" i="1"/>
  <c r="AE117" i="1"/>
  <c r="S117" i="1"/>
  <c r="AC119" i="1"/>
  <c r="Q119" i="1"/>
  <c r="AH114" i="1"/>
  <c r="AH122" i="1" s="1"/>
  <c r="V114" i="1"/>
  <c r="V122" i="1" s="1"/>
  <c r="O115" i="1"/>
  <c r="AA115" i="1"/>
  <c r="AG116" i="1"/>
  <c r="U116" i="1"/>
  <c r="AJ117" i="1"/>
  <c r="X117" i="1"/>
  <c r="AD117" i="1"/>
  <c r="R117" i="1"/>
  <c r="T120" i="1"/>
  <c r="AF120" i="1"/>
  <c r="AI119" i="1"/>
  <c r="W119" i="1"/>
  <c r="T118" i="1"/>
  <c r="AF118" i="1"/>
  <c r="R113" i="1"/>
  <c r="AD113" i="1"/>
  <c r="AK113" i="1" s="1"/>
  <c r="AJ118" i="1"/>
  <c r="X118" i="1"/>
  <c r="V117" i="1"/>
  <c r="AH117" i="1"/>
  <c r="O117" i="1"/>
  <c r="AA117" i="1"/>
  <c r="U119" i="1"/>
  <c r="AG119" i="1"/>
  <c r="AJ120" i="1"/>
  <c r="X120" i="1"/>
  <c r="R114" i="1"/>
  <c r="AD114" i="1"/>
  <c r="AF116" i="1"/>
  <c r="T116" i="1"/>
  <c r="V116" i="1"/>
  <c r="AH116" i="1"/>
  <c r="AE115" i="1"/>
  <c r="S115" i="1"/>
  <c r="S120" i="1"/>
  <c r="AE120" i="1"/>
  <c r="S113" i="1"/>
  <c r="AE113" i="1"/>
  <c r="W117" i="1"/>
  <c r="AI117" i="1"/>
  <c r="AG121" i="1"/>
  <c r="U121" i="1"/>
  <c r="AD118" i="1"/>
  <c r="R118" i="1"/>
  <c r="U117" i="1"/>
  <c r="AG117" i="1"/>
  <c r="X116" i="1"/>
  <c r="AJ116" i="1"/>
  <c r="T119" i="1"/>
  <c r="AF119" i="1"/>
  <c r="AI120" i="1"/>
  <c r="W120" i="1"/>
  <c r="AD119" i="1"/>
  <c r="R119" i="1"/>
  <c r="AC120" i="1"/>
  <c r="Q120" i="1"/>
  <c r="AC118" i="1"/>
  <c r="AK118" i="1" s="1"/>
  <c r="Q118" i="1"/>
  <c r="Y118" i="1" s="1"/>
  <c r="AC116" i="1"/>
  <c r="Q116" i="1"/>
  <c r="Q115" i="1"/>
  <c r="AC115" i="1"/>
  <c r="AC122" i="1" s="1"/>
  <c r="D123" i="1" s="1"/>
  <c r="AE116" i="1"/>
  <c r="S116" i="1"/>
  <c r="AI114" i="1"/>
  <c r="AI122" i="1" s="1"/>
  <c r="W114" i="1"/>
  <c r="W122" i="1" s="1"/>
  <c r="AH121" i="1"/>
  <c r="V121" i="1"/>
  <c r="AJ113" i="1"/>
  <c r="X113" i="1"/>
  <c r="AG115" i="1"/>
  <c r="U115" i="1"/>
  <c r="AF114" i="1"/>
  <c r="AF122" i="1" s="1"/>
  <c r="T114" i="1"/>
  <c r="T122" i="1" s="1"/>
  <c r="M118" i="1" l="1"/>
  <c r="G123" i="1"/>
  <c r="J123" i="1"/>
  <c r="I123" i="1"/>
  <c r="AA122" i="1"/>
  <c r="AK114" i="1"/>
  <c r="Y121" i="1"/>
  <c r="AK121" i="1"/>
  <c r="M121" i="1" s="1"/>
  <c r="X122" i="1"/>
  <c r="AK115" i="1"/>
  <c r="M115" i="1" s="1"/>
  <c r="AK116" i="1"/>
  <c r="M116" i="1" s="1"/>
  <c r="AJ122" i="1"/>
  <c r="K123" i="1" s="1"/>
  <c r="AE122" i="1"/>
  <c r="F123" i="1" s="1"/>
  <c r="AD122" i="1"/>
  <c r="Y115" i="1"/>
  <c r="Y116" i="1"/>
  <c r="S122" i="1"/>
  <c r="Y113" i="1"/>
  <c r="M113" i="1" s="1"/>
  <c r="R122" i="1"/>
  <c r="Y119" i="1"/>
  <c r="Y120" i="1"/>
  <c r="H123" i="1"/>
  <c r="AK117" i="1"/>
  <c r="AK119" i="1"/>
  <c r="AK120" i="1"/>
  <c r="M120" i="1" s="1"/>
  <c r="Y117" i="1"/>
  <c r="Y114" i="1"/>
  <c r="O122" i="1"/>
  <c r="B123" i="1" l="1"/>
  <c r="M119" i="1"/>
  <c r="AK122" i="1"/>
  <c r="M117" i="1"/>
  <c r="E123" i="1"/>
  <c r="M114" i="1"/>
  <c r="E132" i="1" l="1"/>
  <c r="E124" i="1"/>
  <c r="E137" i="1" s="1"/>
  <c r="E135" i="1"/>
  <c r="B124" i="1"/>
  <c r="B135" i="1" s="1"/>
  <c r="L123" i="1"/>
  <c r="AA135" i="1" l="1"/>
  <c r="O135" i="1"/>
  <c r="AD137" i="1"/>
  <c r="R137" i="1"/>
  <c r="R135" i="1"/>
  <c r="AD135" i="1"/>
  <c r="AD132" i="1"/>
  <c r="R132" i="1"/>
  <c r="B132" i="1"/>
  <c r="B134" i="1"/>
  <c r="B138" i="1"/>
  <c r="B139" i="1"/>
  <c r="B136" i="1"/>
  <c r="B133" i="1"/>
  <c r="B131" i="1"/>
  <c r="O131" i="1" s="1"/>
  <c r="E131" i="1"/>
  <c r="E134" i="1"/>
  <c r="E138" i="1"/>
  <c r="E136" i="1"/>
  <c r="E133" i="1"/>
  <c r="E139" i="1"/>
  <c r="B137" i="1"/>
  <c r="D124" i="1"/>
  <c r="C124" i="1"/>
  <c r="H124" i="1"/>
  <c r="J124" i="1"/>
  <c r="G124" i="1"/>
  <c r="K124" i="1"/>
  <c r="I124" i="1"/>
  <c r="F124" i="1"/>
  <c r="O136" i="1" l="1"/>
  <c r="AA136" i="1"/>
  <c r="AA139" i="1"/>
  <c r="O139" i="1"/>
  <c r="AD138" i="1"/>
  <c r="R138" i="1"/>
  <c r="O138" i="1"/>
  <c r="AA138" i="1"/>
  <c r="AA133" i="1"/>
  <c r="O133" i="1"/>
  <c r="G131" i="1"/>
  <c r="G134" i="1"/>
  <c r="G136" i="1"/>
  <c r="G133" i="1"/>
  <c r="G138" i="1"/>
  <c r="G139" i="1"/>
  <c r="G135" i="1"/>
  <c r="G137" i="1"/>
  <c r="G132" i="1"/>
  <c r="AA134" i="1"/>
  <c r="O134" i="1"/>
  <c r="AD139" i="1"/>
  <c r="R139" i="1"/>
  <c r="K133" i="1"/>
  <c r="K131" i="1"/>
  <c r="K134" i="1"/>
  <c r="K138" i="1"/>
  <c r="K139" i="1"/>
  <c r="K136" i="1"/>
  <c r="K132" i="1"/>
  <c r="K135" i="1"/>
  <c r="K137" i="1"/>
  <c r="J138" i="1"/>
  <c r="J139" i="1"/>
  <c r="J136" i="1"/>
  <c r="J134" i="1"/>
  <c r="J131" i="1"/>
  <c r="J133" i="1"/>
  <c r="J132" i="1"/>
  <c r="J135" i="1"/>
  <c r="J137" i="1"/>
  <c r="H134" i="1"/>
  <c r="H133" i="1"/>
  <c r="H139" i="1"/>
  <c r="H136" i="1"/>
  <c r="H131" i="1"/>
  <c r="H138" i="1"/>
  <c r="H137" i="1"/>
  <c r="H135" i="1"/>
  <c r="H132" i="1"/>
  <c r="C133" i="1"/>
  <c r="C136" i="1"/>
  <c r="C131" i="1"/>
  <c r="C134" i="1"/>
  <c r="C138" i="1"/>
  <c r="C139" i="1"/>
  <c r="C132" i="1"/>
  <c r="C137" i="1"/>
  <c r="C135" i="1"/>
  <c r="AD131" i="1"/>
  <c r="R131" i="1"/>
  <c r="L124" i="1"/>
  <c r="R133" i="1"/>
  <c r="AD133" i="1"/>
  <c r="R134" i="1"/>
  <c r="AD134" i="1"/>
  <c r="D134" i="1"/>
  <c r="D131" i="1"/>
  <c r="D138" i="1"/>
  <c r="D133" i="1"/>
  <c r="D139" i="1"/>
  <c r="D136" i="1"/>
  <c r="D135" i="1"/>
  <c r="D137" i="1"/>
  <c r="D132" i="1"/>
  <c r="I133" i="1"/>
  <c r="I136" i="1"/>
  <c r="I138" i="1"/>
  <c r="I139" i="1"/>
  <c r="I134" i="1"/>
  <c r="I131" i="1"/>
  <c r="I135" i="1"/>
  <c r="I137" i="1"/>
  <c r="I132" i="1"/>
  <c r="AD136" i="1"/>
  <c r="R136" i="1"/>
  <c r="F131" i="1"/>
  <c r="F134" i="1"/>
  <c r="F136" i="1"/>
  <c r="F133" i="1"/>
  <c r="F139" i="1"/>
  <c r="F138" i="1"/>
  <c r="F132" i="1"/>
  <c r="F137" i="1"/>
  <c r="F135" i="1"/>
  <c r="O137" i="1"/>
  <c r="AA137" i="1"/>
  <c r="AA132" i="1"/>
  <c r="O132" i="1"/>
  <c r="AH134" i="1" l="1"/>
  <c r="V134" i="1"/>
  <c r="AF138" i="1"/>
  <c r="T138" i="1"/>
  <c r="V139" i="1"/>
  <c r="AH139" i="1"/>
  <c r="Q135" i="1"/>
  <c r="AC135" i="1"/>
  <c r="P137" i="1"/>
  <c r="AB137" i="1"/>
  <c r="AG133" i="1"/>
  <c r="U133" i="1"/>
  <c r="AI134" i="1"/>
  <c r="W134" i="1"/>
  <c r="X136" i="1"/>
  <c r="AJ136" i="1"/>
  <c r="T133" i="1"/>
  <c r="AF133" i="1"/>
  <c r="AE131" i="1"/>
  <c r="S131" i="1"/>
  <c r="V138" i="1"/>
  <c r="AH138" i="1"/>
  <c r="Q136" i="1"/>
  <c r="AC136" i="1"/>
  <c r="AB132" i="1"/>
  <c r="P132" i="1"/>
  <c r="U132" i="1"/>
  <c r="AG132" i="1"/>
  <c r="AG134" i="1"/>
  <c r="U134" i="1"/>
  <c r="W136" i="1"/>
  <c r="AI136" i="1"/>
  <c r="AJ139" i="1"/>
  <c r="X139" i="1"/>
  <c r="AF136" i="1"/>
  <c r="T136" i="1"/>
  <c r="AE135" i="1"/>
  <c r="S135" i="1"/>
  <c r="AI131" i="1"/>
  <c r="W131" i="1"/>
  <c r="AH136" i="1"/>
  <c r="V136" i="1"/>
  <c r="AC139" i="1"/>
  <c r="Q139" i="1"/>
  <c r="Y139" i="1" s="1"/>
  <c r="AB139" i="1"/>
  <c r="P139" i="1"/>
  <c r="AG135" i="1"/>
  <c r="U135" i="1"/>
  <c r="AI139" i="1"/>
  <c r="W139" i="1"/>
  <c r="AJ138" i="1"/>
  <c r="X138" i="1"/>
  <c r="AF134" i="1"/>
  <c r="T134" i="1"/>
  <c r="AJ132" i="1"/>
  <c r="X132" i="1"/>
  <c r="S132" i="1"/>
  <c r="AE132" i="1"/>
  <c r="AE139" i="1"/>
  <c r="AK139" i="1" s="1"/>
  <c r="S139" i="1"/>
  <c r="AH132" i="1"/>
  <c r="V132" i="1"/>
  <c r="AH133" i="1"/>
  <c r="V133" i="1"/>
  <c r="AC133" i="1"/>
  <c r="Q133" i="1"/>
  <c r="AB138" i="1"/>
  <c r="AK138" i="1" s="1"/>
  <c r="P138" i="1"/>
  <c r="Y138" i="1" s="1"/>
  <c r="AG137" i="1"/>
  <c r="U137" i="1"/>
  <c r="W137" i="1"/>
  <c r="AI137" i="1"/>
  <c r="W138" i="1"/>
  <c r="AI138" i="1"/>
  <c r="AJ134" i="1"/>
  <c r="X134" i="1"/>
  <c r="T132" i="1"/>
  <c r="AF132" i="1"/>
  <c r="T131" i="1"/>
  <c r="AF131" i="1"/>
  <c r="P135" i="1"/>
  <c r="AB135" i="1"/>
  <c r="AK135" i="1" s="1"/>
  <c r="AE138" i="1"/>
  <c r="S138" i="1"/>
  <c r="O140" i="1"/>
  <c r="S133" i="1"/>
  <c r="AE133" i="1"/>
  <c r="V137" i="1"/>
  <c r="AH137" i="1"/>
  <c r="AC138" i="1"/>
  <c r="Q138" i="1"/>
  <c r="AB134" i="1"/>
  <c r="AK134" i="1" s="1"/>
  <c r="M134" i="1" s="1"/>
  <c r="P134" i="1"/>
  <c r="Y134" i="1" s="1"/>
  <c r="U138" i="1"/>
  <c r="AG138" i="1"/>
  <c r="AI135" i="1"/>
  <c r="W135" i="1"/>
  <c r="AJ131" i="1"/>
  <c r="X131" i="1"/>
  <c r="AF137" i="1"/>
  <c r="T137" i="1"/>
  <c r="U139" i="1"/>
  <c r="AG139" i="1"/>
  <c r="AA140" i="1"/>
  <c r="B141" i="1" s="1"/>
  <c r="AE136" i="1"/>
  <c r="S136" i="1"/>
  <c r="AH135" i="1"/>
  <c r="V135" i="1"/>
  <c r="AC131" i="1"/>
  <c r="Q131" i="1"/>
  <c r="R140" i="1"/>
  <c r="AB131" i="1"/>
  <c r="P131" i="1"/>
  <c r="U131" i="1"/>
  <c r="AG131" i="1"/>
  <c r="AI132" i="1"/>
  <c r="AK132" i="1" s="1"/>
  <c r="W132" i="1"/>
  <c r="X137" i="1"/>
  <c r="AJ137" i="1"/>
  <c r="AJ133" i="1"/>
  <c r="X133" i="1"/>
  <c r="AF135" i="1"/>
  <c r="T135" i="1"/>
  <c r="AC137" i="1"/>
  <c r="AK137" i="1" s="1"/>
  <c r="M137" i="1" s="1"/>
  <c r="Q137" i="1"/>
  <c r="Y137" i="1" s="1"/>
  <c r="AB133" i="1"/>
  <c r="AK133" i="1" s="1"/>
  <c r="P133" i="1"/>
  <c r="AE137" i="1"/>
  <c r="S137" i="1"/>
  <c r="S134" i="1"/>
  <c r="AE134" i="1"/>
  <c r="V131" i="1"/>
  <c r="V140" i="1" s="1"/>
  <c r="AH131" i="1"/>
  <c r="AC132" i="1"/>
  <c r="Q132" i="1"/>
  <c r="Y132" i="1" s="1"/>
  <c r="Q134" i="1"/>
  <c r="AC134" i="1"/>
  <c r="AD140" i="1"/>
  <c r="E141" i="1" s="1"/>
  <c r="P136" i="1"/>
  <c r="Y136" i="1" s="1"/>
  <c r="AB136" i="1"/>
  <c r="AK136" i="1" s="1"/>
  <c r="M136" i="1" s="1"/>
  <c r="AG136" i="1"/>
  <c r="U136" i="1"/>
  <c r="AI133" i="1"/>
  <c r="W133" i="1"/>
  <c r="Y133" i="1" s="1"/>
  <c r="X135" i="1"/>
  <c r="AJ135" i="1"/>
  <c r="T139" i="1"/>
  <c r="AF139" i="1"/>
  <c r="M139" i="1" l="1"/>
  <c r="M133" i="1"/>
  <c r="M132" i="1"/>
  <c r="M138" i="1"/>
  <c r="AJ140" i="1"/>
  <c r="K141" i="1" s="1"/>
  <c r="Y135" i="1"/>
  <c r="M135" i="1" s="1"/>
  <c r="Q140" i="1"/>
  <c r="AC140" i="1"/>
  <c r="AF140" i="1"/>
  <c r="S140" i="1"/>
  <c r="T140" i="1"/>
  <c r="AE140" i="1"/>
  <c r="F141" i="1" s="1"/>
  <c r="AB140" i="1"/>
  <c r="C141" i="1" s="1"/>
  <c r="AK131" i="1"/>
  <c r="AG140" i="1"/>
  <c r="W140" i="1"/>
  <c r="U140" i="1"/>
  <c r="AI140" i="1"/>
  <c r="J141" i="1" s="1"/>
  <c r="AH140" i="1"/>
  <c r="I141" i="1" s="1"/>
  <c r="P140" i="1"/>
  <c r="Y131" i="1"/>
  <c r="X140" i="1"/>
  <c r="G141" i="1" l="1"/>
  <c r="H141" i="1"/>
  <c r="D141" i="1"/>
  <c r="AK140" i="1"/>
  <c r="M131" i="1"/>
  <c r="L141" i="1" l="1"/>
  <c r="G142" i="1" s="1"/>
  <c r="G155" i="1" l="1"/>
  <c r="G154" i="1"/>
  <c r="G152" i="1"/>
  <c r="G151" i="1"/>
  <c r="G156" i="1"/>
  <c r="G157" i="1"/>
  <c r="G153" i="1"/>
  <c r="G150" i="1"/>
  <c r="G149" i="1"/>
  <c r="E142" i="1"/>
  <c r="B142" i="1"/>
  <c r="C142" i="1"/>
  <c r="J142" i="1"/>
  <c r="K142" i="1"/>
  <c r="I142" i="1"/>
  <c r="F142" i="1"/>
  <c r="H142" i="1"/>
  <c r="D142" i="1"/>
  <c r="AF156" i="1" l="1"/>
  <c r="T156" i="1"/>
  <c r="AF151" i="1"/>
  <c r="T151" i="1"/>
  <c r="T152" i="1"/>
  <c r="AF152" i="1"/>
  <c r="AF157" i="1"/>
  <c r="T157" i="1"/>
  <c r="L142" i="1"/>
  <c r="B152" i="1"/>
  <c r="B155" i="1"/>
  <c r="B154" i="1"/>
  <c r="B151" i="1"/>
  <c r="B156" i="1"/>
  <c r="B153" i="1"/>
  <c r="B150" i="1"/>
  <c r="B157" i="1"/>
  <c r="B149" i="1"/>
  <c r="O149" i="1" s="1"/>
  <c r="E154" i="1"/>
  <c r="E155" i="1"/>
  <c r="E152" i="1"/>
  <c r="E153" i="1"/>
  <c r="E151" i="1"/>
  <c r="E156" i="1"/>
  <c r="E157" i="1"/>
  <c r="E150" i="1"/>
  <c r="E149" i="1"/>
  <c r="AF154" i="1"/>
  <c r="T154" i="1"/>
  <c r="T153" i="1"/>
  <c r="AF153" i="1"/>
  <c r="J155" i="1"/>
  <c r="J154" i="1"/>
  <c r="J152" i="1"/>
  <c r="J156" i="1"/>
  <c r="J153" i="1"/>
  <c r="J150" i="1"/>
  <c r="J157" i="1"/>
  <c r="J151" i="1"/>
  <c r="J149" i="1"/>
  <c r="AF149" i="1"/>
  <c r="T149" i="1"/>
  <c r="AF155" i="1"/>
  <c r="T155" i="1"/>
  <c r="I155" i="1"/>
  <c r="I152" i="1"/>
  <c r="I154" i="1"/>
  <c r="I150" i="1"/>
  <c r="I151" i="1"/>
  <c r="I157" i="1"/>
  <c r="I153" i="1"/>
  <c r="I156" i="1"/>
  <c r="I149" i="1"/>
  <c r="K154" i="1"/>
  <c r="K155" i="1"/>
  <c r="K152" i="1"/>
  <c r="K153" i="1"/>
  <c r="K157" i="1"/>
  <c r="K150" i="1"/>
  <c r="K156" i="1"/>
  <c r="K151" i="1"/>
  <c r="K149" i="1"/>
  <c r="C154" i="1"/>
  <c r="C155" i="1"/>
  <c r="C152" i="1"/>
  <c r="C153" i="1"/>
  <c r="C157" i="1"/>
  <c r="C150" i="1"/>
  <c r="C156" i="1"/>
  <c r="C151" i="1"/>
  <c r="C149" i="1"/>
  <c r="D155" i="1"/>
  <c r="D152" i="1"/>
  <c r="D154" i="1"/>
  <c r="D153" i="1"/>
  <c r="D157" i="1"/>
  <c r="D150" i="1"/>
  <c r="D151" i="1"/>
  <c r="D156" i="1"/>
  <c r="D149" i="1"/>
  <c r="H155" i="1"/>
  <c r="H152" i="1"/>
  <c r="H154" i="1"/>
  <c r="H156" i="1"/>
  <c r="H151" i="1"/>
  <c r="H153" i="1"/>
  <c r="H150" i="1"/>
  <c r="H157" i="1"/>
  <c r="H149" i="1"/>
  <c r="F155" i="1"/>
  <c r="F152" i="1"/>
  <c r="F154" i="1"/>
  <c r="F153" i="1"/>
  <c r="F151" i="1"/>
  <c r="F156" i="1"/>
  <c r="F157" i="1"/>
  <c r="F150" i="1"/>
  <c r="F149" i="1"/>
  <c r="AF150" i="1"/>
  <c r="T150" i="1"/>
  <c r="AE156" i="1" l="1"/>
  <c r="S156" i="1"/>
  <c r="AH156" i="1"/>
  <c r="V156" i="1"/>
  <c r="AE151" i="1"/>
  <c r="S151" i="1"/>
  <c r="AG150" i="1"/>
  <c r="U150" i="1"/>
  <c r="Q149" i="1"/>
  <c r="AC149" i="1"/>
  <c r="Q155" i="1"/>
  <c r="AC155" i="1"/>
  <c r="AB152" i="1"/>
  <c r="P152" i="1"/>
  <c r="X157" i="1"/>
  <c r="AJ157" i="1"/>
  <c r="AH153" i="1"/>
  <c r="V153" i="1"/>
  <c r="AI153" i="1"/>
  <c r="W153" i="1"/>
  <c r="AD152" i="1"/>
  <c r="R152" i="1"/>
  <c r="AA156" i="1"/>
  <c r="O156" i="1"/>
  <c r="AA153" i="1"/>
  <c r="O153" i="1"/>
  <c r="U153" i="1"/>
  <c r="AG153" i="1"/>
  <c r="Q156" i="1"/>
  <c r="AC156" i="1"/>
  <c r="AB155" i="1"/>
  <c r="P155" i="1"/>
  <c r="AJ153" i="1"/>
  <c r="X153" i="1"/>
  <c r="AH157" i="1"/>
  <c r="V157" i="1"/>
  <c r="AI156" i="1"/>
  <c r="W156" i="1"/>
  <c r="R155" i="1"/>
  <c r="AD155" i="1"/>
  <c r="O151" i="1"/>
  <c r="AA151" i="1"/>
  <c r="W150" i="1"/>
  <c r="AI150" i="1"/>
  <c r="AE154" i="1"/>
  <c r="S154" i="1"/>
  <c r="AC151" i="1"/>
  <c r="Q151" i="1"/>
  <c r="P149" i="1"/>
  <c r="AB149" i="1"/>
  <c r="AB154" i="1"/>
  <c r="P154" i="1"/>
  <c r="AJ152" i="1"/>
  <c r="X152" i="1"/>
  <c r="V151" i="1"/>
  <c r="AH151" i="1"/>
  <c r="T158" i="1"/>
  <c r="AI152" i="1"/>
  <c r="W152" i="1"/>
  <c r="AD149" i="1"/>
  <c r="R149" i="1"/>
  <c r="R154" i="1"/>
  <c r="AD154" i="1"/>
  <c r="AA154" i="1"/>
  <c r="AK154" i="1" s="1"/>
  <c r="O154" i="1"/>
  <c r="AG157" i="1"/>
  <c r="U157" i="1"/>
  <c r="AD153" i="1"/>
  <c r="R153" i="1"/>
  <c r="AE152" i="1"/>
  <c r="S152" i="1"/>
  <c r="AC150" i="1"/>
  <c r="Q150" i="1"/>
  <c r="AB151" i="1"/>
  <c r="P151" i="1"/>
  <c r="AJ155" i="1"/>
  <c r="X155" i="1"/>
  <c r="V150" i="1"/>
  <c r="AH150" i="1"/>
  <c r="AF158" i="1"/>
  <c r="G159" i="1" s="1"/>
  <c r="AI154" i="1"/>
  <c r="W154" i="1"/>
  <c r="AD150" i="1"/>
  <c r="R150" i="1"/>
  <c r="AA155" i="1"/>
  <c r="O155" i="1"/>
  <c r="AC152" i="1"/>
  <c r="Q152" i="1"/>
  <c r="U151" i="1"/>
  <c r="AG151" i="1"/>
  <c r="AE149" i="1"/>
  <c r="S149" i="1"/>
  <c r="AG154" i="1"/>
  <c r="U154" i="1"/>
  <c r="Q157" i="1"/>
  <c r="AC157" i="1"/>
  <c r="P156" i="1"/>
  <c r="AB156" i="1"/>
  <c r="X149" i="1"/>
  <c r="AJ149" i="1"/>
  <c r="AJ154" i="1"/>
  <c r="X154" i="1"/>
  <c r="AH154" i="1"/>
  <c r="V154" i="1"/>
  <c r="W149" i="1"/>
  <c r="AI149" i="1"/>
  <c r="AI155" i="1"/>
  <c r="W155" i="1"/>
  <c r="AD157" i="1"/>
  <c r="R157" i="1"/>
  <c r="Y149" i="1"/>
  <c r="AA152" i="1"/>
  <c r="O152" i="1"/>
  <c r="X150" i="1"/>
  <c r="AJ150" i="1"/>
  <c r="S153" i="1"/>
  <c r="AE153" i="1"/>
  <c r="AG156" i="1"/>
  <c r="U156" i="1"/>
  <c r="AE150" i="1"/>
  <c r="S150" i="1"/>
  <c r="U152" i="1"/>
  <c r="AG152" i="1"/>
  <c r="AC153" i="1"/>
  <c r="Q153" i="1"/>
  <c r="P150" i="1"/>
  <c r="AB150" i="1"/>
  <c r="AJ151" i="1"/>
  <c r="X151" i="1"/>
  <c r="V152" i="1"/>
  <c r="AH152" i="1"/>
  <c r="W151" i="1"/>
  <c r="AI151" i="1"/>
  <c r="R156" i="1"/>
  <c r="AD156" i="1"/>
  <c r="O157" i="1"/>
  <c r="AA157" i="1"/>
  <c r="AB153" i="1"/>
  <c r="P153" i="1"/>
  <c r="S155" i="1"/>
  <c r="AE155" i="1"/>
  <c r="AE157" i="1"/>
  <c r="S157" i="1"/>
  <c r="AG149" i="1"/>
  <c r="U149" i="1"/>
  <c r="AG155" i="1"/>
  <c r="U155" i="1"/>
  <c r="AC154" i="1"/>
  <c r="Q154" i="1"/>
  <c r="P157" i="1"/>
  <c r="AB157" i="1"/>
  <c r="X156" i="1"/>
  <c r="AJ156" i="1"/>
  <c r="AH149" i="1"/>
  <c r="V149" i="1"/>
  <c r="AH155" i="1"/>
  <c r="V155" i="1"/>
  <c r="W157" i="1"/>
  <c r="AI157" i="1"/>
  <c r="AD151" i="1"/>
  <c r="R151" i="1"/>
  <c r="O150" i="1"/>
  <c r="O158" i="1" s="1"/>
  <c r="AA150" i="1"/>
  <c r="AK156" i="1" l="1"/>
  <c r="Y155" i="1"/>
  <c r="Y156" i="1"/>
  <c r="AK155" i="1"/>
  <c r="M155" i="1" s="1"/>
  <c r="R158" i="1"/>
  <c r="AK150" i="1"/>
  <c r="M150" i="1" s="1"/>
  <c r="AA158" i="1"/>
  <c r="B159" i="1" s="1"/>
  <c r="V158" i="1"/>
  <c r="AJ158" i="1"/>
  <c r="S158" i="1"/>
  <c r="AD158" i="1"/>
  <c r="Y150" i="1"/>
  <c r="AH158" i="1"/>
  <c r="I159" i="1" s="1"/>
  <c r="X158" i="1"/>
  <c r="AE158" i="1"/>
  <c r="F159" i="1" s="1"/>
  <c r="U158" i="1"/>
  <c r="AK157" i="1"/>
  <c r="Y152" i="1"/>
  <c r="AI158" i="1"/>
  <c r="AB158" i="1"/>
  <c r="AK149" i="1"/>
  <c r="AK151" i="1"/>
  <c r="M151" i="1" s="1"/>
  <c r="Y153" i="1"/>
  <c r="AC158" i="1"/>
  <c r="AG158" i="1"/>
  <c r="H159" i="1" s="1"/>
  <c r="Y157" i="1"/>
  <c r="AK152" i="1"/>
  <c r="M152" i="1" s="1"/>
  <c r="W158" i="1"/>
  <c r="Y154" i="1"/>
  <c r="M154" i="1" s="1"/>
  <c r="P158" i="1"/>
  <c r="Y151" i="1"/>
  <c r="AK153" i="1"/>
  <c r="Q158" i="1"/>
  <c r="AK158" i="1" l="1"/>
  <c r="M149" i="1"/>
  <c r="C159" i="1"/>
  <c r="J159" i="1"/>
  <c r="E159" i="1"/>
  <c r="M153" i="1"/>
  <c r="M157" i="1"/>
  <c r="K159" i="1"/>
  <c r="D159" i="1"/>
  <c r="M156" i="1"/>
  <c r="L159" i="1" l="1"/>
  <c r="D160" i="1" s="1"/>
  <c r="K160" i="1"/>
  <c r="K175" i="1" s="1"/>
  <c r="AJ175" i="1" l="1"/>
  <c r="X175" i="1"/>
  <c r="D169" i="1"/>
  <c r="D172" i="1"/>
  <c r="D170" i="1"/>
  <c r="D173" i="1"/>
  <c r="D168" i="1"/>
  <c r="D171" i="1"/>
  <c r="D175" i="1"/>
  <c r="D174" i="1"/>
  <c r="D167" i="1"/>
  <c r="G160" i="1"/>
  <c r="H160" i="1"/>
  <c r="I160" i="1"/>
  <c r="B160" i="1"/>
  <c r="F160" i="1"/>
  <c r="K167" i="1"/>
  <c r="K174" i="1"/>
  <c r="J160" i="1"/>
  <c r="K172" i="1"/>
  <c r="K168" i="1"/>
  <c r="K170" i="1"/>
  <c r="K173" i="1"/>
  <c r="K169" i="1"/>
  <c r="K171" i="1"/>
  <c r="C160" i="1"/>
  <c r="E160" i="1"/>
  <c r="AC173" i="1" l="1"/>
  <c r="Q173" i="1"/>
  <c r="AJ172" i="1"/>
  <c r="X172" i="1"/>
  <c r="Q170" i="1"/>
  <c r="AC170" i="1"/>
  <c r="Q168" i="1"/>
  <c r="AC168" i="1"/>
  <c r="G172" i="1"/>
  <c r="G168" i="1"/>
  <c r="G169" i="1"/>
  <c r="G173" i="1"/>
  <c r="G170" i="1"/>
  <c r="G174" i="1"/>
  <c r="G171" i="1"/>
  <c r="G167" i="1"/>
  <c r="G175" i="1"/>
  <c r="AC172" i="1"/>
  <c r="Q172" i="1"/>
  <c r="L160" i="1"/>
  <c r="B168" i="1"/>
  <c r="B169" i="1"/>
  <c r="B170" i="1"/>
  <c r="B172" i="1"/>
  <c r="B173" i="1"/>
  <c r="B175" i="1"/>
  <c r="B167" i="1"/>
  <c r="O167" i="1" s="1"/>
  <c r="B171" i="1"/>
  <c r="B174" i="1"/>
  <c r="AC167" i="1"/>
  <c r="AC176" i="1" s="1"/>
  <c r="Q167" i="1"/>
  <c r="Q169" i="1"/>
  <c r="AC169" i="1"/>
  <c r="I173" i="1"/>
  <c r="I169" i="1"/>
  <c r="I172" i="1"/>
  <c r="I170" i="1"/>
  <c r="I168" i="1"/>
  <c r="I171" i="1"/>
  <c r="I175" i="1"/>
  <c r="I174" i="1"/>
  <c r="I167" i="1"/>
  <c r="E172" i="1"/>
  <c r="E170" i="1"/>
  <c r="E168" i="1"/>
  <c r="E173" i="1"/>
  <c r="E169" i="1"/>
  <c r="E167" i="1"/>
  <c r="E174" i="1"/>
  <c r="E175" i="1"/>
  <c r="E171" i="1"/>
  <c r="X171" i="1"/>
  <c r="AJ171" i="1"/>
  <c r="AJ174" i="1"/>
  <c r="X174" i="1"/>
  <c r="AC174" i="1"/>
  <c r="Q174" i="1"/>
  <c r="AJ168" i="1"/>
  <c r="X168" i="1"/>
  <c r="C172" i="1"/>
  <c r="C169" i="1"/>
  <c r="C168" i="1"/>
  <c r="C170" i="1"/>
  <c r="C173" i="1"/>
  <c r="C175" i="1"/>
  <c r="C167" i="1"/>
  <c r="C171" i="1"/>
  <c r="C174" i="1"/>
  <c r="J170" i="1"/>
  <c r="J169" i="1"/>
  <c r="J172" i="1"/>
  <c r="J168" i="1"/>
  <c r="J173" i="1"/>
  <c r="J175" i="1"/>
  <c r="J167" i="1"/>
  <c r="J171" i="1"/>
  <c r="J174" i="1"/>
  <c r="AJ167" i="1"/>
  <c r="X167" i="1"/>
  <c r="AC175" i="1"/>
  <c r="Q175" i="1"/>
  <c r="X170" i="1"/>
  <c r="AJ170" i="1"/>
  <c r="H173" i="1"/>
  <c r="H172" i="1"/>
  <c r="H169" i="1"/>
  <c r="H168" i="1"/>
  <c r="H170" i="1"/>
  <c r="H175" i="1"/>
  <c r="H171" i="1"/>
  <c r="H167" i="1"/>
  <c r="H174" i="1"/>
  <c r="X169" i="1"/>
  <c r="AJ169" i="1"/>
  <c r="AJ173" i="1"/>
  <c r="X173" i="1"/>
  <c r="F172" i="1"/>
  <c r="F168" i="1"/>
  <c r="F173" i="1"/>
  <c r="F170" i="1"/>
  <c r="F169" i="1"/>
  <c r="F167" i="1"/>
  <c r="F175" i="1"/>
  <c r="F174" i="1"/>
  <c r="F171" i="1"/>
  <c r="AC171" i="1"/>
  <c r="Q171" i="1"/>
  <c r="AI175" i="1" l="1"/>
  <c r="W175" i="1"/>
  <c r="AD170" i="1"/>
  <c r="R170" i="1"/>
  <c r="S175" i="1"/>
  <c r="AE175" i="1"/>
  <c r="AG170" i="1"/>
  <c r="U170" i="1"/>
  <c r="AI173" i="1"/>
  <c r="W173" i="1"/>
  <c r="AB167" i="1"/>
  <c r="P167" i="1"/>
  <c r="AD171" i="1"/>
  <c r="R171" i="1"/>
  <c r="AD172" i="1"/>
  <c r="R172" i="1"/>
  <c r="V172" i="1"/>
  <c r="AH172" i="1"/>
  <c r="AA174" i="1"/>
  <c r="O174" i="1"/>
  <c r="AA168" i="1"/>
  <c r="O168" i="1"/>
  <c r="T174" i="1"/>
  <c r="AF174" i="1"/>
  <c r="P171" i="1"/>
  <c r="AB171" i="1"/>
  <c r="S167" i="1"/>
  <c r="AE167" i="1"/>
  <c r="AG168" i="1"/>
  <c r="U168" i="1"/>
  <c r="AI168" i="1"/>
  <c r="W168" i="1"/>
  <c r="AB175" i="1"/>
  <c r="P175" i="1"/>
  <c r="R175" i="1"/>
  <c r="AD175" i="1"/>
  <c r="AH169" i="1"/>
  <c r="V169" i="1"/>
  <c r="O171" i="1"/>
  <c r="AA171" i="1"/>
  <c r="AF170" i="1"/>
  <c r="T170" i="1"/>
  <c r="S174" i="1"/>
  <c r="AE174" i="1"/>
  <c r="AF171" i="1"/>
  <c r="T171" i="1"/>
  <c r="AE169" i="1"/>
  <c r="S169" i="1"/>
  <c r="AG169" i="1"/>
  <c r="U169" i="1"/>
  <c r="X176" i="1"/>
  <c r="W172" i="1"/>
  <c r="AI172" i="1"/>
  <c r="AB173" i="1"/>
  <c r="P173" i="1"/>
  <c r="AD174" i="1"/>
  <c r="R174" i="1"/>
  <c r="AH167" i="1"/>
  <c r="V167" i="1"/>
  <c r="V173" i="1"/>
  <c r="AH173" i="1"/>
  <c r="T173" i="1"/>
  <c r="AF173" i="1"/>
  <c r="AA169" i="1"/>
  <c r="O169" i="1"/>
  <c r="AE170" i="1"/>
  <c r="S170" i="1"/>
  <c r="U172" i="1"/>
  <c r="AG172" i="1"/>
  <c r="AJ176" i="1"/>
  <c r="K177" i="1" s="1"/>
  <c r="AI169" i="1"/>
  <c r="W169" i="1"/>
  <c r="P170" i="1"/>
  <c r="AB170" i="1"/>
  <c r="R167" i="1"/>
  <c r="AD167" i="1"/>
  <c r="AH174" i="1"/>
  <c r="V174" i="1"/>
  <c r="AA175" i="1"/>
  <c r="O175" i="1"/>
  <c r="AF169" i="1"/>
  <c r="T169" i="1"/>
  <c r="AG175" i="1"/>
  <c r="U175" i="1"/>
  <c r="AH170" i="1"/>
  <c r="V170" i="1"/>
  <c r="AE173" i="1"/>
  <c r="S173" i="1"/>
  <c r="U174" i="1"/>
  <c r="AG174" i="1"/>
  <c r="U173" i="1"/>
  <c r="AG173" i="1"/>
  <c r="AI174" i="1"/>
  <c r="W174" i="1"/>
  <c r="W170" i="1"/>
  <c r="AI170" i="1"/>
  <c r="AB168" i="1"/>
  <c r="P168" i="1"/>
  <c r="R169" i="1"/>
  <c r="AD169" i="1"/>
  <c r="AH175" i="1"/>
  <c r="V175" i="1"/>
  <c r="AA173" i="1"/>
  <c r="O173" i="1"/>
  <c r="AF168" i="1"/>
  <c r="T168" i="1"/>
  <c r="S168" i="1"/>
  <c r="AE168" i="1"/>
  <c r="AG167" i="1"/>
  <c r="AG176" i="1" s="1"/>
  <c r="U167" i="1"/>
  <c r="W171" i="1"/>
  <c r="AI171" i="1"/>
  <c r="P169" i="1"/>
  <c r="AB169" i="1"/>
  <c r="AD173" i="1"/>
  <c r="R173" i="1"/>
  <c r="V171" i="1"/>
  <c r="AH171" i="1"/>
  <c r="O172" i="1"/>
  <c r="AA172" i="1"/>
  <c r="T175" i="1"/>
  <c r="AF175" i="1"/>
  <c r="AF172" i="1"/>
  <c r="T172" i="1"/>
  <c r="AE171" i="1"/>
  <c r="S171" i="1"/>
  <c r="AE172" i="1"/>
  <c r="S172" i="1"/>
  <c r="AG171" i="1"/>
  <c r="U171" i="1"/>
  <c r="AI167" i="1"/>
  <c r="AI176" i="1" s="1"/>
  <c r="W167" i="1"/>
  <c r="AB174" i="1"/>
  <c r="P174" i="1"/>
  <c r="AB172" i="1"/>
  <c r="P172" i="1"/>
  <c r="R168" i="1"/>
  <c r="AD168" i="1"/>
  <c r="AH168" i="1"/>
  <c r="V168" i="1"/>
  <c r="Q176" i="1"/>
  <c r="D177" i="1" s="1"/>
  <c r="O170" i="1"/>
  <c r="O176" i="1" s="1"/>
  <c r="AA170" i="1"/>
  <c r="AK170" i="1" s="1"/>
  <c r="T167" i="1"/>
  <c r="Y167" i="1" s="1"/>
  <c r="AF167" i="1"/>
  <c r="M33" i="2" l="1"/>
  <c r="AY19" i="1"/>
  <c r="AK171" i="1"/>
  <c r="W176" i="1"/>
  <c r="J177" i="1" s="1"/>
  <c r="Y171" i="1"/>
  <c r="AD176" i="1"/>
  <c r="E177" i="1" s="1"/>
  <c r="Y168" i="1"/>
  <c r="R176" i="1"/>
  <c r="AK168" i="1"/>
  <c r="M168" i="1" s="1"/>
  <c r="AA176" i="1"/>
  <c r="B177" i="1" s="1"/>
  <c r="AF176" i="1"/>
  <c r="G177" i="1" s="1"/>
  <c r="AE176" i="1"/>
  <c r="F177" i="1" s="1"/>
  <c r="Y174" i="1"/>
  <c r="P176" i="1"/>
  <c r="T176" i="1"/>
  <c r="AK172" i="1"/>
  <c r="Y169" i="1"/>
  <c r="V176" i="1"/>
  <c r="S176" i="1"/>
  <c r="AK174" i="1"/>
  <c r="M174" i="1" s="1"/>
  <c r="AB176" i="1"/>
  <c r="AK167" i="1"/>
  <c r="M170" i="1"/>
  <c r="Y172" i="1"/>
  <c r="Y173" i="1"/>
  <c r="Y175" i="1"/>
  <c r="AK169" i="1"/>
  <c r="M169" i="1" s="1"/>
  <c r="AH176" i="1"/>
  <c r="I177" i="1" s="1"/>
  <c r="Y170" i="1"/>
  <c r="U176" i="1"/>
  <c r="H177" i="1" s="1"/>
  <c r="AK173" i="1"/>
  <c r="M173" i="1" s="1"/>
  <c r="AK175" i="1"/>
  <c r="M175" i="1" s="1"/>
  <c r="M41" i="2" l="1"/>
  <c r="AY27" i="1"/>
  <c r="M37" i="2"/>
  <c r="AY23" i="1"/>
  <c r="M39" i="2"/>
  <c r="AY25" i="1"/>
  <c r="M35" i="2"/>
  <c r="AY21" i="1"/>
  <c r="M38" i="2"/>
  <c r="AY24" i="1"/>
  <c r="M172" i="1"/>
  <c r="M171" i="1"/>
  <c r="AK176" i="1"/>
  <c r="M167" i="1"/>
  <c r="M36" i="2"/>
  <c r="AY22" i="1"/>
  <c r="C177" i="1"/>
  <c r="L177" i="1" s="1"/>
  <c r="M40" i="2"/>
  <c r="AY26" i="1"/>
  <c r="M34" i="2"/>
  <c r="AY20" i="1"/>
  <c r="D178" i="1" l="1"/>
  <c r="K178" i="1"/>
  <c r="H178" i="1"/>
  <c r="J178" i="1"/>
  <c r="E178" i="1"/>
  <c r="B178" i="1"/>
  <c r="G178" i="1"/>
  <c r="I178" i="1"/>
  <c r="I189" i="1" s="1"/>
  <c r="F178" i="1"/>
  <c r="D185" i="1"/>
  <c r="K185" i="1"/>
  <c r="J185" i="1"/>
  <c r="B185" i="1"/>
  <c r="O185" i="1" s="1"/>
  <c r="H185" i="1"/>
  <c r="F185" i="1"/>
  <c r="C178" i="1"/>
  <c r="C185" i="1" s="1"/>
  <c r="H189" i="1"/>
  <c r="G189" i="1"/>
  <c r="F189" i="1"/>
  <c r="K189" i="1"/>
  <c r="C189" i="1"/>
  <c r="J189" i="1"/>
  <c r="D189" i="1"/>
  <c r="B189" i="1"/>
  <c r="H190" i="1"/>
  <c r="F190" i="1"/>
  <c r="E190" i="1"/>
  <c r="D190" i="1"/>
  <c r="J190" i="1"/>
  <c r="B190" i="1"/>
  <c r="K190" i="1"/>
  <c r="AB185" i="1" l="1"/>
  <c r="P185" i="1"/>
  <c r="AH189" i="1"/>
  <c r="V189" i="1"/>
  <c r="AG189" i="1"/>
  <c r="U189" i="1"/>
  <c r="W185" i="1"/>
  <c r="AI185" i="1"/>
  <c r="G187" i="1"/>
  <c r="G186" i="1"/>
  <c r="G192" i="1"/>
  <c r="G188" i="1"/>
  <c r="G193" i="1"/>
  <c r="G191" i="1"/>
  <c r="AF189" i="1"/>
  <c r="T189" i="1"/>
  <c r="AI189" i="1"/>
  <c r="W189" i="1"/>
  <c r="L178" i="1"/>
  <c r="B188" i="1"/>
  <c r="B192" i="1"/>
  <c r="B193" i="1"/>
  <c r="B187" i="1"/>
  <c r="B186" i="1"/>
  <c r="B191" i="1"/>
  <c r="AI190" i="1"/>
  <c r="W190" i="1"/>
  <c r="C193" i="1"/>
  <c r="C188" i="1"/>
  <c r="C191" i="1"/>
  <c r="C187" i="1"/>
  <c r="C186" i="1"/>
  <c r="C192" i="1"/>
  <c r="AJ185" i="1"/>
  <c r="X185" i="1"/>
  <c r="E188" i="1"/>
  <c r="E187" i="1"/>
  <c r="E186" i="1"/>
  <c r="E192" i="1"/>
  <c r="E193" i="1"/>
  <c r="E191" i="1"/>
  <c r="AB189" i="1"/>
  <c r="P189" i="1"/>
  <c r="J192" i="1"/>
  <c r="J193" i="1"/>
  <c r="J186" i="1"/>
  <c r="J188" i="1"/>
  <c r="J187" i="1"/>
  <c r="J191" i="1"/>
  <c r="AA190" i="1"/>
  <c r="O190" i="1"/>
  <c r="I186" i="1"/>
  <c r="I188" i="1"/>
  <c r="I193" i="1"/>
  <c r="I191" i="1"/>
  <c r="I192" i="1"/>
  <c r="I187" i="1"/>
  <c r="R190" i="1"/>
  <c r="AD190" i="1"/>
  <c r="AE190" i="1"/>
  <c r="S190" i="1"/>
  <c r="AJ189" i="1"/>
  <c r="X189" i="1"/>
  <c r="U185" i="1"/>
  <c r="AG185" i="1"/>
  <c r="H186" i="1"/>
  <c r="H191" i="1"/>
  <c r="H188" i="1"/>
  <c r="H192" i="1"/>
  <c r="H193" i="1"/>
  <c r="H187" i="1"/>
  <c r="Q189" i="1"/>
  <c r="AC189" i="1"/>
  <c r="AE185" i="1"/>
  <c r="S185" i="1"/>
  <c r="C190" i="1"/>
  <c r="I190" i="1"/>
  <c r="G190" i="1"/>
  <c r="E189" i="1"/>
  <c r="G185" i="1"/>
  <c r="E185" i="1"/>
  <c r="K188" i="1"/>
  <c r="K191" i="1"/>
  <c r="K187" i="1"/>
  <c r="K186" i="1"/>
  <c r="K192" i="1"/>
  <c r="K193" i="1"/>
  <c r="AA189" i="1"/>
  <c r="O189" i="1"/>
  <c r="Q190" i="1"/>
  <c r="AC190" i="1"/>
  <c r="AC185" i="1"/>
  <c r="Q185" i="1"/>
  <c r="X190" i="1"/>
  <c r="AJ190" i="1"/>
  <c r="AG190" i="1"/>
  <c r="U190" i="1"/>
  <c r="S189" i="1"/>
  <c r="AE189" i="1"/>
  <c r="I185" i="1"/>
  <c r="F186" i="1"/>
  <c r="F188" i="1"/>
  <c r="F192" i="1"/>
  <c r="F191" i="1"/>
  <c r="F187" i="1"/>
  <c r="F193" i="1"/>
  <c r="D191" i="1"/>
  <c r="D186" i="1"/>
  <c r="D187" i="1"/>
  <c r="D192" i="1"/>
  <c r="D193" i="1"/>
  <c r="D188" i="1"/>
  <c r="U187" i="1" l="1"/>
  <c r="AG187" i="1"/>
  <c r="R188" i="1"/>
  <c r="AD188" i="1"/>
  <c r="AJ186" i="1"/>
  <c r="AJ194" i="1" s="1"/>
  <c r="X186" i="1"/>
  <c r="AF190" i="1"/>
  <c r="T190" i="1"/>
  <c r="U193" i="1"/>
  <c r="AG193" i="1"/>
  <c r="AH191" i="1"/>
  <c r="V191" i="1"/>
  <c r="AI187" i="1"/>
  <c r="W187" i="1"/>
  <c r="AB193" i="1"/>
  <c r="P193" i="1"/>
  <c r="O192" i="1"/>
  <c r="AA192" i="1"/>
  <c r="AF191" i="1"/>
  <c r="T191" i="1"/>
  <c r="R189" i="1"/>
  <c r="AD189" i="1"/>
  <c r="AK189" i="1" s="1"/>
  <c r="M189" i="1" s="1"/>
  <c r="AB188" i="1"/>
  <c r="P188" i="1"/>
  <c r="V185" i="1"/>
  <c r="AH185" i="1"/>
  <c r="AJ187" i="1"/>
  <c r="X187" i="1"/>
  <c r="AH190" i="1"/>
  <c r="V190" i="1"/>
  <c r="AG192" i="1"/>
  <c r="U192" i="1"/>
  <c r="V193" i="1"/>
  <c r="AH193" i="1"/>
  <c r="AI188" i="1"/>
  <c r="W188" i="1"/>
  <c r="AA188" i="1"/>
  <c r="O188" i="1"/>
  <c r="AF193" i="1"/>
  <c r="T193" i="1"/>
  <c r="AC186" i="1"/>
  <c r="AC194" i="1" s="1"/>
  <c r="Q186" i="1"/>
  <c r="V192" i="1"/>
  <c r="AH192" i="1"/>
  <c r="Q191" i="1"/>
  <c r="AC191" i="1"/>
  <c r="AE193" i="1"/>
  <c r="S193" i="1"/>
  <c r="X191" i="1"/>
  <c r="AJ191" i="1"/>
  <c r="P190" i="1"/>
  <c r="AB190" i="1"/>
  <c r="AB194" i="1" s="1"/>
  <c r="C195" i="1" s="1"/>
  <c r="AG188" i="1"/>
  <c r="U188" i="1"/>
  <c r="AH188" i="1"/>
  <c r="V188" i="1"/>
  <c r="AI186" i="1"/>
  <c r="W186" i="1"/>
  <c r="W194" i="1" s="1"/>
  <c r="AD191" i="1"/>
  <c r="R191" i="1"/>
  <c r="T188" i="1"/>
  <c r="AF188" i="1"/>
  <c r="AE186" i="1"/>
  <c r="S186" i="1"/>
  <c r="O193" i="1"/>
  <c r="AA193" i="1"/>
  <c r="S187" i="1"/>
  <c r="S194" i="1" s="1"/>
  <c r="AE187" i="1"/>
  <c r="AJ188" i="1"/>
  <c r="X188" i="1"/>
  <c r="AG191" i="1"/>
  <c r="U191" i="1"/>
  <c r="V186" i="1"/>
  <c r="AH186" i="1"/>
  <c r="W193" i="1"/>
  <c r="AI193" i="1"/>
  <c r="AD193" i="1"/>
  <c r="R193" i="1"/>
  <c r="P192" i="1"/>
  <c r="AB192" i="1"/>
  <c r="AF192" i="1"/>
  <c r="T192" i="1"/>
  <c r="AC193" i="1"/>
  <c r="Q193" i="1"/>
  <c r="AE191" i="1"/>
  <c r="S191" i="1"/>
  <c r="Y189" i="1"/>
  <c r="U186" i="1"/>
  <c r="U194" i="1" s="1"/>
  <c r="AG186" i="1"/>
  <c r="W192" i="1"/>
  <c r="AI192" i="1"/>
  <c r="AD192" i="1"/>
  <c r="R192" i="1"/>
  <c r="AB186" i="1"/>
  <c r="P186" i="1"/>
  <c r="O191" i="1"/>
  <c r="Y191" i="1" s="1"/>
  <c r="AA191" i="1"/>
  <c r="T186" i="1"/>
  <c r="AF186" i="1"/>
  <c r="AC188" i="1"/>
  <c r="Q188" i="1"/>
  <c r="AC192" i="1"/>
  <c r="Q192" i="1"/>
  <c r="AE192" i="1"/>
  <c r="S192" i="1"/>
  <c r="AD185" i="1"/>
  <c r="R185" i="1"/>
  <c r="Y190" i="1"/>
  <c r="AD186" i="1"/>
  <c r="R186" i="1"/>
  <c r="AB187" i="1"/>
  <c r="P187" i="1"/>
  <c r="AA186" i="1"/>
  <c r="O186" i="1"/>
  <c r="T187" i="1"/>
  <c r="AF187" i="1"/>
  <c r="P194" i="1"/>
  <c r="X192" i="1"/>
  <c r="X194" i="1" s="1"/>
  <c r="AJ192" i="1"/>
  <c r="W191" i="1"/>
  <c r="AI191" i="1"/>
  <c r="AI194" i="1" s="1"/>
  <c r="J195" i="1" s="1"/>
  <c r="AC187" i="1"/>
  <c r="Q187" i="1"/>
  <c r="Q194" i="1" s="1"/>
  <c r="S188" i="1"/>
  <c r="AE188" i="1"/>
  <c r="AE194" i="1" s="1"/>
  <c r="F195" i="1" s="1"/>
  <c r="AJ193" i="1"/>
  <c r="X193" i="1"/>
  <c r="AF185" i="1"/>
  <c r="T185" i="1"/>
  <c r="AG194" i="1"/>
  <c r="AH187" i="1"/>
  <c r="V187" i="1"/>
  <c r="AK190" i="1"/>
  <c r="M190" i="1" s="1"/>
  <c r="AD187" i="1"/>
  <c r="R187" i="1"/>
  <c r="P191" i="1"/>
  <c r="AB191" i="1"/>
  <c r="AA187" i="1"/>
  <c r="O187" i="1"/>
  <c r="AK185" i="1"/>
  <c r="K195" i="1" l="1"/>
  <c r="D195" i="1"/>
  <c r="AK193" i="1"/>
  <c r="Y193" i="1"/>
  <c r="Y187" i="1"/>
  <c r="AK187" i="1"/>
  <c r="M187" i="1" s="1"/>
  <c r="H195" i="1"/>
  <c r="R194" i="1"/>
  <c r="Y186" i="1"/>
  <c r="O194" i="1"/>
  <c r="AD194" i="1"/>
  <c r="AH194" i="1"/>
  <c r="AF194" i="1"/>
  <c r="AK186" i="1"/>
  <c r="M186" i="1" s="1"/>
  <c r="AA194" i="1"/>
  <c r="V194" i="1"/>
  <c r="AK192" i="1"/>
  <c r="M192" i="1" s="1"/>
  <c r="AK194" i="1"/>
  <c r="Y188" i="1"/>
  <c r="Y192" i="1"/>
  <c r="T194" i="1"/>
  <c r="AK191" i="1"/>
  <c r="M191" i="1" s="1"/>
  <c r="AK188" i="1"/>
  <c r="Y185" i="1"/>
  <c r="M185" i="1" s="1"/>
  <c r="B195" i="1" l="1"/>
  <c r="G195" i="1"/>
  <c r="I195" i="1"/>
  <c r="M188" i="1"/>
  <c r="E195" i="1"/>
  <c r="M193" i="1"/>
  <c r="L195" i="1" l="1"/>
  <c r="I196" i="1"/>
  <c r="I211" i="1" s="1"/>
  <c r="AH211" i="1" l="1"/>
  <c r="V211" i="1"/>
  <c r="C196" i="1"/>
  <c r="F196" i="1"/>
  <c r="J196" i="1"/>
  <c r="H196" i="1"/>
  <c r="K196" i="1"/>
  <c r="D196" i="1"/>
  <c r="B196" i="1"/>
  <c r="I207" i="1"/>
  <c r="I208" i="1"/>
  <c r="I203" i="1"/>
  <c r="I209" i="1"/>
  <c r="I205" i="1"/>
  <c r="I210" i="1"/>
  <c r="I204" i="1"/>
  <c r="G196" i="1"/>
  <c r="I206" i="1"/>
  <c r="E196" i="1"/>
  <c r="H207" i="1" l="1"/>
  <c r="H208" i="1"/>
  <c r="H203" i="1"/>
  <c r="H205" i="1"/>
  <c r="H209" i="1"/>
  <c r="H210" i="1"/>
  <c r="H204" i="1"/>
  <c r="H206" i="1"/>
  <c r="H211" i="1"/>
  <c r="V205" i="1"/>
  <c r="AH205" i="1"/>
  <c r="J207" i="1"/>
  <c r="J208" i="1"/>
  <c r="J204" i="1"/>
  <c r="J205" i="1"/>
  <c r="J210" i="1"/>
  <c r="J209" i="1"/>
  <c r="J203" i="1"/>
  <c r="J211" i="1"/>
  <c r="J206" i="1"/>
  <c r="AH210" i="1"/>
  <c r="V210" i="1"/>
  <c r="K207" i="1"/>
  <c r="K208" i="1"/>
  <c r="K204" i="1"/>
  <c r="K203" i="1"/>
  <c r="K209" i="1"/>
  <c r="K205" i="1"/>
  <c r="K210" i="1"/>
  <c r="K206" i="1"/>
  <c r="K211" i="1"/>
  <c r="F208" i="1"/>
  <c r="F207" i="1"/>
  <c r="F209" i="1"/>
  <c r="F205" i="1"/>
  <c r="F203" i="1"/>
  <c r="F204" i="1"/>
  <c r="F210" i="1"/>
  <c r="F211" i="1"/>
  <c r="F206" i="1"/>
  <c r="D208" i="1"/>
  <c r="D207" i="1"/>
  <c r="D205" i="1"/>
  <c r="D209" i="1"/>
  <c r="D203" i="1"/>
  <c r="D210" i="1"/>
  <c r="D204" i="1"/>
  <c r="D211" i="1"/>
  <c r="D206" i="1"/>
  <c r="AH208" i="1"/>
  <c r="V208" i="1"/>
  <c r="AH207" i="1"/>
  <c r="V207" i="1"/>
  <c r="C207" i="1"/>
  <c r="C208" i="1"/>
  <c r="C205" i="1"/>
  <c r="C210" i="1"/>
  <c r="C203" i="1"/>
  <c r="C209" i="1"/>
  <c r="C204" i="1"/>
  <c r="C211" i="1"/>
  <c r="C206" i="1"/>
  <c r="AH203" i="1"/>
  <c r="V203" i="1"/>
  <c r="E207" i="1"/>
  <c r="E208" i="1"/>
  <c r="E209" i="1"/>
  <c r="E203" i="1"/>
  <c r="E210" i="1"/>
  <c r="E205" i="1"/>
  <c r="E204" i="1"/>
  <c r="E211" i="1"/>
  <c r="E206" i="1"/>
  <c r="AH209" i="1"/>
  <c r="V209" i="1"/>
  <c r="V206" i="1"/>
  <c r="AH206" i="1"/>
  <c r="G207" i="1"/>
  <c r="G208" i="1"/>
  <c r="G203" i="1"/>
  <c r="G209" i="1"/>
  <c r="G204" i="1"/>
  <c r="G210" i="1"/>
  <c r="G205" i="1"/>
  <c r="G206" i="1"/>
  <c r="G211" i="1"/>
  <c r="V204" i="1"/>
  <c r="AH204" i="1"/>
  <c r="L196" i="1"/>
  <c r="B207" i="1"/>
  <c r="B208" i="1"/>
  <c r="B209" i="1"/>
  <c r="B203" i="1"/>
  <c r="O203" i="1" s="1"/>
  <c r="B204" i="1"/>
  <c r="B205" i="1"/>
  <c r="B210" i="1"/>
  <c r="B206" i="1"/>
  <c r="B211" i="1"/>
  <c r="AD206" i="1" l="1"/>
  <c r="R206" i="1"/>
  <c r="W204" i="1"/>
  <c r="AI204" i="1"/>
  <c r="T208" i="1"/>
  <c r="AF208" i="1"/>
  <c r="AD211" i="1"/>
  <c r="R211" i="1"/>
  <c r="P210" i="1"/>
  <c r="AB210" i="1"/>
  <c r="AC207" i="1"/>
  <c r="Q207" i="1"/>
  <c r="AE205" i="1"/>
  <c r="S205" i="1"/>
  <c r="AJ205" i="1"/>
  <c r="X205" i="1"/>
  <c r="AI208" i="1"/>
  <c r="W208" i="1"/>
  <c r="AG210" i="1"/>
  <c r="U210" i="1"/>
  <c r="AD207" i="1"/>
  <c r="R207" i="1"/>
  <c r="AG204" i="1"/>
  <c r="U204" i="1"/>
  <c r="R204" i="1"/>
  <c r="AD204" i="1"/>
  <c r="V212" i="1"/>
  <c r="P205" i="1"/>
  <c r="AB205" i="1"/>
  <c r="AC206" i="1"/>
  <c r="Q206" i="1"/>
  <c r="AC208" i="1"/>
  <c r="Q208" i="1"/>
  <c r="S209" i="1"/>
  <c r="AE209" i="1"/>
  <c r="AJ209" i="1"/>
  <c r="X209" i="1"/>
  <c r="AI206" i="1"/>
  <c r="W206" i="1"/>
  <c r="AI207" i="1"/>
  <c r="W207" i="1"/>
  <c r="AG209" i="1"/>
  <c r="U209" i="1"/>
  <c r="AF203" i="1"/>
  <c r="T203" i="1"/>
  <c r="O204" i="1"/>
  <c r="AA204" i="1"/>
  <c r="T206" i="1"/>
  <c r="AF206" i="1"/>
  <c r="AD205" i="1"/>
  <c r="R205" i="1"/>
  <c r="AH212" i="1"/>
  <c r="I213" i="1" s="1"/>
  <c r="AB208" i="1"/>
  <c r="P208" i="1"/>
  <c r="Q211" i="1"/>
  <c r="AC211" i="1"/>
  <c r="S207" i="1"/>
  <c r="AE207" i="1"/>
  <c r="X203" i="1"/>
  <c r="AJ203" i="1"/>
  <c r="W211" i="1"/>
  <c r="AI211" i="1"/>
  <c r="U205" i="1"/>
  <c r="AG205" i="1"/>
  <c r="O205" i="1"/>
  <c r="AA205" i="1"/>
  <c r="AE203" i="1"/>
  <c r="S203" i="1"/>
  <c r="T207" i="1"/>
  <c r="AF207" i="1"/>
  <c r="R210" i="1"/>
  <c r="AD210" i="1"/>
  <c r="P206" i="1"/>
  <c r="AB206" i="1"/>
  <c r="AB207" i="1"/>
  <c r="P207" i="1"/>
  <c r="Q204" i="1"/>
  <c r="AC204" i="1"/>
  <c r="AE206" i="1"/>
  <c r="S206" i="1"/>
  <c r="S208" i="1"/>
  <c r="AE208" i="1"/>
  <c r="X204" i="1"/>
  <c r="AJ204" i="1"/>
  <c r="AI203" i="1"/>
  <c r="W203" i="1"/>
  <c r="AG203" i="1"/>
  <c r="U203" i="1"/>
  <c r="X210" i="1"/>
  <c r="AJ210" i="1"/>
  <c r="AA209" i="1"/>
  <c r="O209" i="1"/>
  <c r="O211" i="1"/>
  <c r="AA211" i="1"/>
  <c r="O207" i="1"/>
  <c r="AA207" i="1"/>
  <c r="AK207" i="1" s="1"/>
  <c r="AF210" i="1"/>
  <c r="T210" i="1"/>
  <c r="R203" i="1"/>
  <c r="AD203" i="1"/>
  <c r="P211" i="1"/>
  <c r="AB211" i="1"/>
  <c r="Q210" i="1"/>
  <c r="AC210" i="1"/>
  <c r="AE211" i="1"/>
  <c r="S211" i="1"/>
  <c r="AJ208" i="1"/>
  <c r="X208" i="1"/>
  <c r="AI209" i="1"/>
  <c r="W209" i="1"/>
  <c r="AG208" i="1"/>
  <c r="U208" i="1"/>
  <c r="P203" i="1"/>
  <c r="AB203" i="1"/>
  <c r="AF211" i="1"/>
  <c r="T211" i="1"/>
  <c r="AF205" i="1"/>
  <c r="T205" i="1"/>
  <c r="AF204" i="1"/>
  <c r="T204" i="1"/>
  <c r="R209" i="1"/>
  <c r="AD209" i="1"/>
  <c r="P204" i="1"/>
  <c r="AB204" i="1"/>
  <c r="Q203" i="1"/>
  <c r="AC203" i="1"/>
  <c r="AE210" i="1"/>
  <c r="S210" i="1"/>
  <c r="X211" i="1"/>
  <c r="AJ211" i="1"/>
  <c r="AJ207" i="1"/>
  <c r="X207" i="1"/>
  <c r="AI210" i="1"/>
  <c r="W210" i="1"/>
  <c r="AG211" i="1"/>
  <c r="U211" i="1"/>
  <c r="U207" i="1"/>
  <c r="AG207" i="1"/>
  <c r="Q205" i="1"/>
  <c r="AC205" i="1"/>
  <c r="AA208" i="1"/>
  <c r="O208" i="1"/>
  <c r="Y208" i="1" s="1"/>
  <c r="O206" i="1"/>
  <c r="AA206" i="1"/>
  <c r="AA210" i="1"/>
  <c r="O210" i="1"/>
  <c r="AF209" i="1"/>
  <c r="T209" i="1"/>
  <c r="R208" i="1"/>
  <c r="AD208" i="1"/>
  <c r="AB209" i="1"/>
  <c r="P209" i="1"/>
  <c r="Q209" i="1"/>
  <c r="AC209" i="1"/>
  <c r="AE204" i="1"/>
  <c r="S204" i="1"/>
  <c r="AJ206" i="1"/>
  <c r="X206" i="1"/>
  <c r="W205" i="1"/>
  <c r="AI205" i="1"/>
  <c r="U206" i="1"/>
  <c r="AG206" i="1"/>
  <c r="AK208" i="1" l="1"/>
  <c r="M208" i="1" s="1"/>
  <c r="Y207" i="1"/>
  <c r="AG212" i="1"/>
  <c r="AK204" i="1"/>
  <c r="M204" i="1" s="1"/>
  <c r="AA212" i="1"/>
  <c r="U212" i="1"/>
  <c r="O212" i="1"/>
  <c r="AC212" i="1"/>
  <c r="D213" i="1" s="1"/>
  <c r="AK211" i="1"/>
  <c r="W212" i="1"/>
  <c r="Y204" i="1"/>
  <c r="Y203" i="1"/>
  <c r="Q212" i="1"/>
  <c r="Y211" i="1"/>
  <c r="AI212" i="1"/>
  <c r="J213" i="1" s="1"/>
  <c r="T212" i="1"/>
  <c r="AD212" i="1"/>
  <c r="Y209" i="1"/>
  <c r="S212" i="1"/>
  <c r="AJ212" i="1"/>
  <c r="K213" i="1" s="1"/>
  <c r="AF212" i="1"/>
  <c r="AK210" i="1"/>
  <c r="M210" i="1" s="1"/>
  <c r="R212" i="1"/>
  <c r="AK209" i="1"/>
  <c r="M209" i="1" s="1"/>
  <c r="AE212" i="1"/>
  <c r="X212" i="1"/>
  <c r="M207" i="1"/>
  <c r="Y210" i="1"/>
  <c r="AK206" i="1"/>
  <c r="M206" i="1" s="1"/>
  <c r="AB212" i="1"/>
  <c r="C213" i="1" s="1"/>
  <c r="AK203" i="1"/>
  <c r="AK205" i="1"/>
  <c r="Y206" i="1"/>
  <c r="P212" i="1"/>
  <c r="Y205" i="1"/>
  <c r="G213" i="1" l="1"/>
  <c r="AK212" i="1"/>
  <c r="M203" i="1"/>
  <c r="B213" i="1"/>
  <c r="H213" i="1"/>
  <c r="F213" i="1"/>
  <c r="M205" i="1"/>
  <c r="E213" i="1"/>
  <c r="M211" i="1"/>
  <c r="L213" i="1" l="1"/>
  <c r="G214" i="1" s="1"/>
  <c r="G227" i="1" l="1"/>
  <c r="G228" i="1"/>
  <c r="G222" i="1"/>
  <c r="G226" i="1"/>
  <c r="G225" i="1"/>
  <c r="G224" i="1"/>
  <c r="G223" i="1"/>
  <c r="G229" i="1"/>
  <c r="G221" i="1"/>
  <c r="H214" i="1"/>
  <c r="I214" i="1"/>
  <c r="C214" i="1"/>
  <c r="K214" i="1"/>
  <c r="J214" i="1"/>
  <c r="D214" i="1"/>
  <c r="F214" i="1"/>
  <c r="B214" i="1"/>
  <c r="E214" i="1"/>
  <c r="AF224" i="1" l="1"/>
  <c r="T224" i="1"/>
  <c r="AF222" i="1"/>
  <c r="T222" i="1"/>
  <c r="AF223" i="1"/>
  <c r="T223" i="1"/>
  <c r="AF226" i="1"/>
  <c r="T226" i="1"/>
  <c r="E224" i="1"/>
  <c r="E227" i="1"/>
  <c r="E222" i="1"/>
  <c r="E226" i="1"/>
  <c r="E228" i="1"/>
  <c r="E225" i="1"/>
  <c r="E223" i="1"/>
  <c r="E221" i="1"/>
  <c r="E229" i="1"/>
  <c r="H228" i="1"/>
  <c r="H226" i="1"/>
  <c r="H222" i="1"/>
  <c r="H225" i="1"/>
  <c r="H224" i="1"/>
  <c r="H227" i="1"/>
  <c r="H223" i="1"/>
  <c r="H229" i="1"/>
  <c r="H221" i="1"/>
  <c r="T228" i="1"/>
  <c r="AF228" i="1"/>
  <c r="D225" i="1"/>
  <c r="D227" i="1"/>
  <c r="D228" i="1"/>
  <c r="D222" i="1"/>
  <c r="D224" i="1"/>
  <c r="D226" i="1"/>
  <c r="D223" i="1"/>
  <c r="D221" i="1"/>
  <c r="D229" i="1"/>
  <c r="J224" i="1"/>
  <c r="J227" i="1"/>
  <c r="J225" i="1"/>
  <c r="J226" i="1"/>
  <c r="J228" i="1"/>
  <c r="J222" i="1"/>
  <c r="J221" i="1"/>
  <c r="J229" i="1"/>
  <c r="J223" i="1"/>
  <c r="K226" i="1"/>
  <c r="K227" i="1"/>
  <c r="K228" i="1"/>
  <c r="K224" i="1"/>
  <c r="K225" i="1"/>
  <c r="K222" i="1"/>
  <c r="K229" i="1"/>
  <c r="K221" i="1"/>
  <c r="K223" i="1"/>
  <c r="C226" i="1"/>
  <c r="C224" i="1"/>
  <c r="C227" i="1"/>
  <c r="C222" i="1"/>
  <c r="C228" i="1"/>
  <c r="C225" i="1"/>
  <c r="C229" i="1"/>
  <c r="C221" i="1"/>
  <c r="C223" i="1"/>
  <c r="T221" i="1"/>
  <c r="AF221" i="1"/>
  <c r="AF230" i="1" s="1"/>
  <c r="AF227" i="1"/>
  <c r="T227" i="1"/>
  <c r="AF225" i="1"/>
  <c r="T225" i="1"/>
  <c r="I227" i="1"/>
  <c r="I226" i="1"/>
  <c r="I228" i="1"/>
  <c r="I225" i="1"/>
  <c r="I222" i="1"/>
  <c r="I224" i="1"/>
  <c r="I229" i="1"/>
  <c r="I221" i="1"/>
  <c r="I223" i="1"/>
  <c r="L214" i="1"/>
  <c r="B224" i="1"/>
  <c r="B222" i="1"/>
  <c r="B227" i="1"/>
  <c r="B226" i="1"/>
  <c r="B228" i="1"/>
  <c r="B225" i="1"/>
  <c r="B221" i="1"/>
  <c r="O221" i="1" s="1"/>
  <c r="B223" i="1"/>
  <c r="B229" i="1"/>
  <c r="F222" i="1"/>
  <c r="F228" i="1"/>
  <c r="F226" i="1"/>
  <c r="F224" i="1"/>
  <c r="F227" i="1"/>
  <c r="F225" i="1"/>
  <c r="F221" i="1"/>
  <c r="F223" i="1"/>
  <c r="F229" i="1"/>
  <c r="T229" i="1"/>
  <c r="AF229" i="1"/>
  <c r="AA223" i="1" l="1"/>
  <c r="O223" i="1"/>
  <c r="AC229" i="1"/>
  <c r="Q229" i="1"/>
  <c r="V226" i="1"/>
  <c r="AH226" i="1"/>
  <c r="T230" i="1"/>
  <c r="G231" i="1" s="1"/>
  <c r="P224" i="1"/>
  <c r="AB224" i="1"/>
  <c r="X224" i="1"/>
  <c r="AJ224" i="1"/>
  <c r="AI222" i="1"/>
  <c r="W222" i="1"/>
  <c r="AC221" i="1"/>
  <c r="Q221" i="1"/>
  <c r="AG225" i="1"/>
  <c r="U225" i="1"/>
  <c r="AD225" i="1"/>
  <c r="R225" i="1"/>
  <c r="R223" i="1"/>
  <c r="AD223" i="1"/>
  <c r="AH223" i="1"/>
  <c r="V223" i="1"/>
  <c r="V227" i="1"/>
  <c r="AH227" i="1"/>
  <c r="P223" i="1"/>
  <c r="AB223" i="1"/>
  <c r="AB226" i="1"/>
  <c r="P226" i="1"/>
  <c r="AJ228" i="1"/>
  <c r="X228" i="1"/>
  <c r="AI228" i="1"/>
  <c r="W228" i="1"/>
  <c r="Q223" i="1"/>
  <c r="AC223" i="1"/>
  <c r="AG222" i="1"/>
  <c r="U222" i="1"/>
  <c r="AD228" i="1"/>
  <c r="R228" i="1"/>
  <c r="AG224" i="1"/>
  <c r="U224" i="1"/>
  <c r="AE224" i="1"/>
  <c r="S224" i="1"/>
  <c r="AE226" i="1"/>
  <c r="S226" i="1"/>
  <c r="AA228" i="1"/>
  <c r="O228" i="1"/>
  <c r="V221" i="1"/>
  <c r="AH221" i="1"/>
  <c r="AB221" i="1"/>
  <c r="P221" i="1"/>
  <c r="AJ227" i="1"/>
  <c r="X227" i="1"/>
  <c r="W226" i="1"/>
  <c r="AI226" i="1"/>
  <c r="AC226" i="1"/>
  <c r="Q226" i="1"/>
  <c r="U226" i="1"/>
  <c r="AG226" i="1"/>
  <c r="AD226" i="1"/>
  <c r="R226" i="1"/>
  <c r="AI221" i="1"/>
  <c r="W221" i="1"/>
  <c r="W230" i="1" s="1"/>
  <c r="AE227" i="1"/>
  <c r="S227" i="1"/>
  <c r="AH229" i="1"/>
  <c r="V229" i="1"/>
  <c r="AB229" i="1"/>
  <c r="P229" i="1"/>
  <c r="X223" i="1"/>
  <c r="AJ223" i="1"/>
  <c r="X226" i="1"/>
  <c r="AJ226" i="1"/>
  <c r="W225" i="1"/>
  <c r="AI225" i="1"/>
  <c r="Q224" i="1"/>
  <c r="AC224" i="1"/>
  <c r="AG221" i="1"/>
  <c r="U221" i="1"/>
  <c r="U230" i="1" s="1"/>
  <c r="U228" i="1"/>
  <c r="AG228" i="1"/>
  <c r="R222" i="1"/>
  <c r="AD222" i="1"/>
  <c r="V228" i="1"/>
  <c r="AH228" i="1"/>
  <c r="O225" i="1"/>
  <c r="AA225" i="1"/>
  <c r="S229" i="1"/>
  <c r="AE229" i="1"/>
  <c r="S222" i="1"/>
  <c r="AE222" i="1"/>
  <c r="AA227" i="1"/>
  <c r="O227" i="1"/>
  <c r="AH224" i="1"/>
  <c r="V224" i="1"/>
  <c r="P225" i="1"/>
  <c r="AB225" i="1"/>
  <c r="AJ221" i="1"/>
  <c r="X221" i="1"/>
  <c r="W227" i="1"/>
  <c r="AI227" i="1"/>
  <c r="Q222" i="1"/>
  <c r="AC222" i="1"/>
  <c r="U229" i="1"/>
  <c r="AG229" i="1"/>
  <c r="AD227" i="1"/>
  <c r="R227" i="1"/>
  <c r="AE225" i="1"/>
  <c r="S225" i="1"/>
  <c r="X225" i="1"/>
  <c r="AJ225" i="1"/>
  <c r="O226" i="1"/>
  <c r="Y226" i="1" s="1"/>
  <c r="AA226" i="1"/>
  <c r="AA222" i="1"/>
  <c r="O222" i="1"/>
  <c r="AH222" i="1"/>
  <c r="V222" i="1"/>
  <c r="AB228" i="1"/>
  <c r="P228" i="1"/>
  <c r="AJ229" i="1"/>
  <c r="X229" i="1"/>
  <c r="AI223" i="1"/>
  <c r="W223" i="1"/>
  <c r="W224" i="1"/>
  <c r="AI224" i="1"/>
  <c r="AC228" i="1"/>
  <c r="Q228" i="1"/>
  <c r="AG223" i="1"/>
  <c r="U223" i="1"/>
  <c r="AD229" i="1"/>
  <c r="R229" i="1"/>
  <c r="AD224" i="1"/>
  <c r="R224" i="1"/>
  <c r="AB227" i="1"/>
  <c r="P227" i="1"/>
  <c r="AC225" i="1"/>
  <c r="Q225" i="1"/>
  <c r="AE228" i="1"/>
  <c r="S228" i="1"/>
  <c r="AE223" i="1"/>
  <c r="S223" i="1"/>
  <c r="S221" i="1"/>
  <c r="AE221" i="1"/>
  <c r="AA229" i="1"/>
  <c r="O229" i="1"/>
  <c r="O224" i="1"/>
  <c r="AA224" i="1"/>
  <c r="V225" i="1"/>
  <c r="AH225" i="1"/>
  <c r="AB222" i="1"/>
  <c r="P222" i="1"/>
  <c r="AJ222" i="1"/>
  <c r="X222" i="1"/>
  <c r="AI229" i="1"/>
  <c r="W229" i="1"/>
  <c r="AC227" i="1"/>
  <c r="Q227" i="1"/>
  <c r="U227" i="1"/>
  <c r="AG227" i="1"/>
  <c r="R221" i="1"/>
  <c r="AD221" i="1"/>
  <c r="AD230" i="1" s="1"/>
  <c r="Y225" i="1" l="1"/>
  <c r="AG230" i="1"/>
  <c r="H231" i="1" s="1"/>
  <c r="AI230" i="1"/>
  <c r="J231" i="1" s="1"/>
  <c r="AK228" i="1"/>
  <c r="M228" i="1" s="1"/>
  <c r="Q230" i="1"/>
  <c r="Y222" i="1"/>
  <c r="Y227" i="1"/>
  <c r="AC230" i="1"/>
  <c r="Y228" i="1"/>
  <c r="AK224" i="1"/>
  <c r="Y224" i="1"/>
  <c r="AK222" i="1"/>
  <c r="AA230" i="1"/>
  <c r="AK227" i="1"/>
  <c r="Y229" i="1"/>
  <c r="AK226" i="1"/>
  <c r="M226" i="1" s="1"/>
  <c r="X230" i="1"/>
  <c r="P230" i="1"/>
  <c r="E231" i="1"/>
  <c r="R230" i="1"/>
  <c r="AK229" i="1"/>
  <c r="AJ230" i="1"/>
  <c r="K231" i="1" s="1"/>
  <c r="AB230" i="1"/>
  <c r="C231" i="1" s="1"/>
  <c r="AK221" i="1"/>
  <c r="AK225" i="1"/>
  <c r="M225" i="1" s="1"/>
  <c r="AE230" i="1"/>
  <c r="Y221" i="1"/>
  <c r="AH230" i="1"/>
  <c r="I231" i="1" s="1"/>
  <c r="Y223" i="1"/>
  <c r="S230" i="1"/>
  <c r="O230" i="1"/>
  <c r="V230" i="1"/>
  <c r="AK223" i="1"/>
  <c r="M227" i="1" l="1"/>
  <c r="M229" i="1"/>
  <c r="B231" i="1"/>
  <c r="M222" i="1"/>
  <c r="F231" i="1"/>
  <c r="M224" i="1"/>
  <c r="M223" i="1"/>
  <c r="AK230" i="1"/>
  <c r="M221" i="1"/>
  <c r="D231" i="1"/>
  <c r="L231" i="1" l="1"/>
  <c r="F232" i="1" s="1"/>
  <c r="F244" i="1" l="1"/>
  <c r="F246" i="1"/>
  <c r="F243" i="1"/>
  <c r="F241" i="1"/>
  <c r="F247" i="1"/>
  <c r="F242" i="1"/>
  <c r="F245" i="1"/>
  <c r="F240" i="1"/>
  <c r="F239" i="1"/>
  <c r="D232" i="1"/>
  <c r="G232" i="1"/>
  <c r="K232" i="1"/>
  <c r="E232" i="1"/>
  <c r="J232" i="1"/>
  <c r="C232" i="1"/>
  <c r="H232" i="1"/>
  <c r="I232" i="1"/>
  <c r="B232" i="1"/>
  <c r="S242" i="1" l="1"/>
  <c r="AE242" i="1"/>
  <c r="E246" i="1"/>
  <c r="E244" i="1"/>
  <c r="E243" i="1"/>
  <c r="E242" i="1"/>
  <c r="E241" i="1"/>
  <c r="E245" i="1"/>
  <c r="E239" i="1"/>
  <c r="E240" i="1"/>
  <c r="E247" i="1"/>
  <c r="AE247" i="1"/>
  <c r="S247" i="1"/>
  <c r="C243" i="1"/>
  <c r="C244" i="1"/>
  <c r="C246" i="1"/>
  <c r="C245" i="1"/>
  <c r="C242" i="1"/>
  <c r="C247" i="1"/>
  <c r="C241" i="1"/>
  <c r="C239" i="1"/>
  <c r="C240" i="1"/>
  <c r="K243" i="1"/>
  <c r="K244" i="1"/>
  <c r="K246" i="1"/>
  <c r="K245" i="1"/>
  <c r="K242" i="1"/>
  <c r="K247" i="1"/>
  <c r="K241" i="1"/>
  <c r="K239" i="1"/>
  <c r="K240" i="1"/>
  <c r="AE241" i="1"/>
  <c r="S241" i="1"/>
  <c r="G243" i="1"/>
  <c r="G244" i="1"/>
  <c r="G246" i="1"/>
  <c r="G239" i="1"/>
  <c r="G247" i="1"/>
  <c r="G241" i="1"/>
  <c r="G245" i="1"/>
  <c r="G240" i="1"/>
  <c r="G242" i="1"/>
  <c r="S243" i="1"/>
  <c r="AE243" i="1"/>
  <c r="L232" i="1"/>
  <c r="B246" i="1"/>
  <c r="B243" i="1"/>
  <c r="B244" i="1"/>
  <c r="B247" i="1"/>
  <c r="B245" i="1"/>
  <c r="B240" i="1"/>
  <c r="B242" i="1"/>
  <c r="B241" i="1"/>
  <c r="B239" i="1"/>
  <c r="O239" i="1" s="1"/>
  <c r="D246" i="1"/>
  <c r="D243" i="1"/>
  <c r="D244" i="1"/>
  <c r="D241" i="1"/>
  <c r="D239" i="1"/>
  <c r="D242" i="1"/>
  <c r="D245" i="1"/>
  <c r="D240" i="1"/>
  <c r="D247" i="1"/>
  <c r="AE246" i="1"/>
  <c r="S246" i="1"/>
  <c r="J243" i="1"/>
  <c r="J244" i="1"/>
  <c r="J246" i="1"/>
  <c r="J240" i="1"/>
  <c r="J247" i="1"/>
  <c r="J242" i="1"/>
  <c r="J241" i="1"/>
  <c r="J239" i="1"/>
  <c r="J245" i="1"/>
  <c r="I243" i="1"/>
  <c r="I244" i="1"/>
  <c r="I246" i="1"/>
  <c r="I245" i="1"/>
  <c r="I242" i="1"/>
  <c r="I240" i="1"/>
  <c r="I247" i="1"/>
  <c r="I239" i="1"/>
  <c r="I241" i="1"/>
  <c r="AE239" i="1"/>
  <c r="S239" i="1"/>
  <c r="S244" i="1"/>
  <c r="AE244" i="1"/>
  <c r="AE245" i="1"/>
  <c r="S245" i="1"/>
  <c r="H244" i="1"/>
  <c r="H243" i="1"/>
  <c r="H246" i="1"/>
  <c r="H242" i="1"/>
  <c r="H241" i="1"/>
  <c r="H247" i="1"/>
  <c r="H245" i="1"/>
  <c r="H239" i="1"/>
  <c r="H240" i="1"/>
  <c r="AE240" i="1"/>
  <c r="S240" i="1"/>
  <c r="AC241" i="1" l="1"/>
  <c r="Q241" i="1"/>
  <c r="U241" i="1"/>
  <c r="AG241" i="1"/>
  <c r="AH242" i="1"/>
  <c r="V242" i="1"/>
  <c r="AI241" i="1"/>
  <c r="W241" i="1"/>
  <c r="Q244" i="1"/>
  <c r="AC244" i="1"/>
  <c r="AA245" i="1"/>
  <c r="O245" i="1"/>
  <c r="AF244" i="1"/>
  <c r="T244" i="1"/>
  <c r="X247" i="1"/>
  <c r="AJ247" i="1"/>
  <c r="P239" i="1"/>
  <c r="AB239" i="1"/>
  <c r="AD242" i="1"/>
  <c r="R242" i="1"/>
  <c r="O240" i="1"/>
  <c r="AA240" i="1"/>
  <c r="U242" i="1"/>
  <c r="AG242" i="1"/>
  <c r="AH245" i="1"/>
  <c r="V245" i="1"/>
  <c r="AI242" i="1"/>
  <c r="W242" i="1"/>
  <c r="AC243" i="1"/>
  <c r="Q243" i="1"/>
  <c r="AA247" i="1"/>
  <c r="O247" i="1"/>
  <c r="T242" i="1"/>
  <c r="AF242" i="1"/>
  <c r="T243" i="1"/>
  <c r="AF243" i="1"/>
  <c r="AJ242" i="1"/>
  <c r="X242" i="1"/>
  <c r="AB241" i="1"/>
  <c r="P241" i="1"/>
  <c r="R243" i="1"/>
  <c r="AD243" i="1"/>
  <c r="V240" i="1"/>
  <c r="AH240" i="1"/>
  <c r="AJ241" i="1"/>
  <c r="X241" i="1"/>
  <c r="AG246" i="1"/>
  <c r="U246" i="1"/>
  <c r="S248" i="1"/>
  <c r="AH246" i="1"/>
  <c r="V246" i="1"/>
  <c r="AI247" i="1"/>
  <c r="W247" i="1"/>
  <c r="AC247" i="1"/>
  <c r="Q247" i="1"/>
  <c r="Q246" i="1"/>
  <c r="AC246" i="1"/>
  <c r="AA244" i="1"/>
  <c r="O244" i="1"/>
  <c r="AF240" i="1"/>
  <c r="T240" i="1"/>
  <c r="X245" i="1"/>
  <c r="AJ245" i="1"/>
  <c r="P247" i="1"/>
  <c r="AB247" i="1"/>
  <c r="R244" i="1"/>
  <c r="AD244" i="1"/>
  <c r="W239" i="1"/>
  <c r="AI239" i="1"/>
  <c r="AF246" i="1"/>
  <c r="T246" i="1"/>
  <c r="AG243" i="1"/>
  <c r="U243" i="1"/>
  <c r="AE248" i="1"/>
  <c r="F249" i="1" s="1"/>
  <c r="AH244" i="1"/>
  <c r="V244" i="1"/>
  <c r="W240" i="1"/>
  <c r="AI240" i="1"/>
  <c r="AC240" i="1"/>
  <c r="Q240" i="1"/>
  <c r="AA243" i="1"/>
  <c r="O243" i="1"/>
  <c r="AF245" i="1"/>
  <c r="T245" i="1"/>
  <c r="AJ246" i="1"/>
  <c r="X246" i="1"/>
  <c r="AB242" i="1"/>
  <c r="P242" i="1"/>
  <c r="AD247" i="1"/>
  <c r="R247" i="1"/>
  <c r="AD246" i="1"/>
  <c r="R246" i="1"/>
  <c r="AD241" i="1"/>
  <c r="R241" i="1"/>
  <c r="U240" i="1"/>
  <c r="AG240" i="1"/>
  <c r="AG244" i="1"/>
  <c r="U244" i="1"/>
  <c r="V241" i="1"/>
  <c r="AH241" i="1"/>
  <c r="AH243" i="1"/>
  <c r="V243" i="1"/>
  <c r="W246" i="1"/>
  <c r="AI246" i="1"/>
  <c r="Q245" i="1"/>
  <c r="AC245" i="1"/>
  <c r="O246" i="1"/>
  <c r="AA246" i="1"/>
  <c r="T241" i="1"/>
  <c r="AF241" i="1"/>
  <c r="AJ244" i="1"/>
  <c r="X244" i="1"/>
  <c r="P245" i="1"/>
  <c r="AB245" i="1"/>
  <c r="AD240" i="1"/>
  <c r="R240" i="1"/>
  <c r="AB240" i="1"/>
  <c r="P240" i="1"/>
  <c r="AG239" i="1"/>
  <c r="U239" i="1"/>
  <c r="V239" i="1"/>
  <c r="AH239" i="1"/>
  <c r="AI244" i="1"/>
  <c r="W244" i="1"/>
  <c r="AC242" i="1"/>
  <c r="Q242" i="1"/>
  <c r="AA241" i="1"/>
  <c r="O241" i="1"/>
  <c r="O248" i="1" s="1"/>
  <c r="T247" i="1"/>
  <c r="AF247" i="1"/>
  <c r="AJ240" i="1"/>
  <c r="X240" i="1"/>
  <c r="AJ243" i="1"/>
  <c r="X243" i="1"/>
  <c r="P246" i="1"/>
  <c r="AB246" i="1"/>
  <c r="AD239" i="1"/>
  <c r="R239" i="1"/>
  <c r="R248" i="1" s="1"/>
  <c r="U247" i="1"/>
  <c r="AG247" i="1"/>
  <c r="AB243" i="1"/>
  <c r="P243" i="1"/>
  <c r="AG245" i="1"/>
  <c r="U245" i="1"/>
  <c r="V247" i="1"/>
  <c r="AH247" i="1"/>
  <c r="AI245" i="1"/>
  <c r="W245" i="1"/>
  <c r="AI243" i="1"/>
  <c r="W243" i="1"/>
  <c r="AC239" i="1"/>
  <c r="Q239" i="1"/>
  <c r="Y239" i="1" s="1"/>
  <c r="AA242" i="1"/>
  <c r="O242" i="1"/>
  <c r="AF239" i="1"/>
  <c r="T239" i="1"/>
  <c r="T248" i="1" s="1"/>
  <c r="X239" i="1"/>
  <c r="AJ239" i="1"/>
  <c r="AJ248" i="1" s="1"/>
  <c r="AB244" i="1"/>
  <c r="P244" i="1"/>
  <c r="R245" i="1"/>
  <c r="AD245" i="1"/>
  <c r="X248" i="1" l="1"/>
  <c r="K249" i="1" s="1"/>
  <c r="AK247" i="1"/>
  <c r="AK246" i="1"/>
  <c r="AK240" i="1"/>
  <c r="M240" i="1" s="1"/>
  <c r="AA248" i="1"/>
  <c r="B249" i="1" s="1"/>
  <c r="AF248" i="1"/>
  <c r="G249" i="1" s="1"/>
  <c r="Y246" i="1"/>
  <c r="AI248" i="1"/>
  <c r="Y240" i="1"/>
  <c r="AH248" i="1"/>
  <c r="I249" i="1" s="1"/>
  <c r="W248" i="1"/>
  <c r="Y245" i="1"/>
  <c r="Y247" i="1"/>
  <c r="Y242" i="1"/>
  <c r="AK242" i="1"/>
  <c r="M242" i="1" s="1"/>
  <c r="AD248" i="1"/>
  <c r="E249" i="1" s="1"/>
  <c r="V248" i="1"/>
  <c r="Y244" i="1"/>
  <c r="AK245" i="1"/>
  <c r="M245" i="1" s="1"/>
  <c r="Q248" i="1"/>
  <c r="Y241" i="1"/>
  <c r="U248" i="1"/>
  <c r="Y243" i="1"/>
  <c r="AK244" i="1"/>
  <c r="AB248" i="1"/>
  <c r="C249" i="1" s="1"/>
  <c r="AK239" i="1"/>
  <c r="AC248" i="1"/>
  <c r="D249" i="1" s="1"/>
  <c r="AK241" i="1"/>
  <c r="M241" i="1" s="1"/>
  <c r="AG248" i="1"/>
  <c r="H249" i="1" s="1"/>
  <c r="AK243" i="1"/>
  <c r="M243" i="1" s="1"/>
  <c r="P248" i="1"/>
  <c r="M246" i="1" l="1"/>
  <c r="M247" i="1"/>
  <c r="M244" i="1"/>
  <c r="AK248" i="1"/>
  <c r="M239" i="1"/>
  <c r="J249" i="1"/>
  <c r="L249" i="1" s="1"/>
  <c r="F250" i="1" l="1"/>
  <c r="K250" i="1"/>
  <c r="H250" i="1"/>
  <c r="D250" i="1"/>
  <c r="G250" i="1"/>
  <c r="E250" i="1"/>
  <c r="C250" i="1"/>
  <c r="B250" i="1"/>
  <c r="B264" i="1" s="1"/>
  <c r="I250" i="1"/>
  <c r="F265" i="1"/>
  <c r="K265" i="1"/>
  <c r="I265" i="1"/>
  <c r="G265" i="1"/>
  <c r="D265" i="1"/>
  <c r="H265" i="1"/>
  <c r="J250" i="1"/>
  <c r="G264" i="1"/>
  <c r="F264" i="1"/>
  <c r="H264" i="1"/>
  <c r="E264" i="1"/>
  <c r="C264" i="1"/>
  <c r="K264" i="1"/>
  <c r="I264" i="1"/>
  <c r="F257" i="1"/>
  <c r="K257" i="1"/>
  <c r="C257" i="1"/>
  <c r="I257" i="1"/>
  <c r="J257" i="1"/>
  <c r="H257" i="1"/>
  <c r="D257" i="1"/>
  <c r="I262" i="1"/>
  <c r="H262" i="1"/>
  <c r="F262" i="1"/>
  <c r="D262" i="1"/>
  <c r="G262" i="1"/>
  <c r="E262" i="1"/>
  <c r="C262" i="1"/>
  <c r="K262" i="1"/>
  <c r="B25" i="2" l="1"/>
  <c r="B40" i="2" s="1"/>
  <c r="AA264" i="1"/>
  <c r="O264" i="1"/>
  <c r="AN11" i="1"/>
  <c r="AN26" i="1" s="1"/>
  <c r="K25" i="2"/>
  <c r="K40" i="2" s="1"/>
  <c r="X264" i="1"/>
  <c r="AJ264" i="1"/>
  <c r="AW11" i="1"/>
  <c r="AW26" i="1" s="1"/>
  <c r="F25" i="2"/>
  <c r="F40" i="2" s="1"/>
  <c r="AE264" i="1"/>
  <c r="S264" i="1"/>
  <c r="AR11" i="1"/>
  <c r="AR26" i="1" s="1"/>
  <c r="G26" i="2"/>
  <c r="G41" i="2" s="1"/>
  <c r="AF265" i="1"/>
  <c r="T265" i="1"/>
  <c r="AS12" i="1"/>
  <c r="AS27" i="1" s="1"/>
  <c r="C261" i="1"/>
  <c r="C260" i="1"/>
  <c r="C258" i="1"/>
  <c r="C259" i="1"/>
  <c r="C263" i="1"/>
  <c r="H18" i="2"/>
  <c r="H33" i="2" s="1"/>
  <c r="AG257" i="1"/>
  <c r="U257" i="1"/>
  <c r="AT4" i="1"/>
  <c r="AT19" i="1" s="1"/>
  <c r="C25" i="2"/>
  <c r="C40" i="2" s="1"/>
  <c r="P264" i="1"/>
  <c r="AB264" i="1"/>
  <c r="AO11" i="1"/>
  <c r="AO26" i="1" s="1"/>
  <c r="G25" i="2"/>
  <c r="G40" i="2" s="1"/>
  <c r="T264" i="1"/>
  <c r="AF264" i="1"/>
  <c r="AS11" i="1"/>
  <c r="AS26" i="1" s="1"/>
  <c r="I26" i="2"/>
  <c r="I41" i="2" s="1"/>
  <c r="V265" i="1"/>
  <c r="AH265" i="1"/>
  <c r="AU12" i="1"/>
  <c r="AU27" i="1" s="1"/>
  <c r="E259" i="1"/>
  <c r="E263" i="1"/>
  <c r="E258" i="1"/>
  <c r="E260" i="1"/>
  <c r="E261" i="1"/>
  <c r="D26" i="2"/>
  <c r="D41" i="2" s="1"/>
  <c r="Q265" i="1"/>
  <c r="AC265" i="1"/>
  <c r="AP12" i="1"/>
  <c r="AP27" i="1" s="1"/>
  <c r="H23" i="2"/>
  <c r="H38" i="2" s="1"/>
  <c r="AG262" i="1"/>
  <c r="U262" i="1"/>
  <c r="AT9" i="1"/>
  <c r="AT24" i="1" s="1"/>
  <c r="I18" i="2"/>
  <c r="I33" i="2" s="1"/>
  <c r="AH257" i="1"/>
  <c r="V257" i="1"/>
  <c r="AU4" i="1"/>
  <c r="AU19" i="1" s="1"/>
  <c r="E25" i="2"/>
  <c r="E40" i="2" s="1"/>
  <c r="R264" i="1"/>
  <c r="AD264" i="1"/>
  <c r="AQ11" i="1"/>
  <c r="AQ26" i="1" s="1"/>
  <c r="J259" i="1"/>
  <c r="J258" i="1"/>
  <c r="J263" i="1"/>
  <c r="J261" i="1"/>
  <c r="J260" i="1"/>
  <c r="C265" i="1"/>
  <c r="G258" i="1"/>
  <c r="G259" i="1"/>
  <c r="G260" i="1"/>
  <c r="G261" i="1"/>
  <c r="G263" i="1"/>
  <c r="J18" i="2"/>
  <c r="J33" i="2" s="1"/>
  <c r="W257" i="1"/>
  <c r="AI257" i="1"/>
  <c r="AV4" i="1"/>
  <c r="AV19" i="1" s="1"/>
  <c r="C23" i="2"/>
  <c r="C38" i="2" s="1"/>
  <c r="AB262" i="1"/>
  <c r="P262" i="1"/>
  <c r="AO9" i="1"/>
  <c r="AO24" i="1" s="1"/>
  <c r="H26" i="2"/>
  <c r="H41" i="2" s="1"/>
  <c r="AG265" i="1"/>
  <c r="U265" i="1"/>
  <c r="AT12" i="1"/>
  <c r="AT27" i="1" s="1"/>
  <c r="K26" i="2"/>
  <c r="K41" i="2" s="1"/>
  <c r="X265" i="1"/>
  <c r="AJ265" i="1"/>
  <c r="AW12" i="1"/>
  <c r="AW27" i="1" s="1"/>
  <c r="D263" i="1"/>
  <c r="D258" i="1"/>
  <c r="D259" i="1"/>
  <c r="D260" i="1"/>
  <c r="D261" i="1"/>
  <c r="F23" i="2"/>
  <c r="F38" i="2" s="1"/>
  <c r="S262" i="1"/>
  <c r="AE262" i="1"/>
  <c r="AR9" i="1"/>
  <c r="AR24" i="1" s="1"/>
  <c r="V262" i="1"/>
  <c r="I23" i="2"/>
  <c r="I38" i="2" s="1"/>
  <c r="AH262" i="1"/>
  <c r="AU9" i="1"/>
  <c r="AU24" i="1" s="1"/>
  <c r="E23" i="2"/>
  <c r="E38" i="2" s="1"/>
  <c r="R262" i="1"/>
  <c r="AD262" i="1"/>
  <c r="AQ9" i="1"/>
  <c r="AQ24" i="1" s="1"/>
  <c r="K18" i="2"/>
  <c r="K33" i="2" s="1"/>
  <c r="X257" i="1"/>
  <c r="AJ257" i="1"/>
  <c r="AW4" i="1"/>
  <c r="AW19" i="1" s="1"/>
  <c r="E265" i="1"/>
  <c r="H263" i="1"/>
  <c r="H259" i="1"/>
  <c r="H258" i="1"/>
  <c r="H261" i="1"/>
  <c r="H260" i="1"/>
  <c r="D23" i="2"/>
  <c r="D38" i="2" s="1"/>
  <c r="AC262" i="1"/>
  <c r="Q262" i="1"/>
  <c r="AP9" i="1"/>
  <c r="AP24" i="1" s="1"/>
  <c r="L250" i="1"/>
  <c r="B261" i="1"/>
  <c r="B258" i="1"/>
  <c r="B263" i="1"/>
  <c r="B259" i="1"/>
  <c r="B260" i="1"/>
  <c r="C18" i="2"/>
  <c r="C33" i="2" s="1"/>
  <c r="P257" i="1"/>
  <c r="AB257" i="1"/>
  <c r="AO4" i="1"/>
  <c r="AO19" i="1" s="1"/>
  <c r="G23" i="2"/>
  <c r="G38" i="2" s="1"/>
  <c r="T262" i="1"/>
  <c r="AF262" i="1"/>
  <c r="AS9" i="1"/>
  <c r="AS24" i="1" s="1"/>
  <c r="B257" i="1"/>
  <c r="E257" i="1"/>
  <c r="J264" i="1"/>
  <c r="J265" i="1"/>
  <c r="F26" i="2"/>
  <c r="F41" i="2" s="1"/>
  <c r="S265" i="1"/>
  <c r="AE265" i="1"/>
  <c r="AR12" i="1"/>
  <c r="AR27" i="1" s="1"/>
  <c r="K260" i="1"/>
  <c r="K258" i="1"/>
  <c r="K261" i="1"/>
  <c r="K259" i="1"/>
  <c r="K263" i="1"/>
  <c r="I25" i="2"/>
  <c r="I40" i="2" s="1"/>
  <c r="AH264" i="1"/>
  <c r="V264" i="1"/>
  <c r="AU11" i="1"/>
  <c r="AU26" i="1" s="1"/>
  <c r="K23" i="2"/>
  <c r="K38" i="2" s="1"/>
  <c r="AJ262" i="1"/>
  <c r="X262" i="1"/>
  <c r="AW9" i="1"/>
  <c r="AW24" i="1" s="1"/>
  <c r="B262" i="1"/>
  <c r="H25" i="2"/>
  <c r="H40" i="2" s="1"/>
  <c r="AG264" i="1"/>
  <c r="U264" i="1"/>
  <c r="AT11" i="1"/>
  <c r="AT26" i="1" s="1"/>
  <c r="D18" i="2"/>
  <c r="D33" i="2" s="1"/>
  <c r="Q257" i="1"/>
  <c r="AC257" i="1"/>
  <c r="AP4" i="1"/>
  <c r="AP19" i="1" s="1"/>
  <c r="J262" i="1"/>
  <c r="G257" i="1"/>
  <c r="F18" i="2"/>
  <c r="F33" i="2" s="1"/>
  <c r="S257" i="1"/>
  <c r="AE257" i="1"/>
  <c r="AR4" i="1"/>
  <c r="AR19" i="1" s="1"/>
  <c r="D264" i="1"/>
  <c r="B265" i="1"/>
  <c r="I260" i="1"/>
  <c r="I261" i="1"/>
  <c r="I259" i="1"/>
  <c r="I263" i="1"/>
  <c r="I258" i="1"/>
  <c r="F259" i="1"/>
  <c r="F258" i="1"/>
  <c r="F260" i="1"/>
  <c r="F261" i="1"/>
  <c r="F263" i="1"/>
  <c r="D25" i="2" l="1"/>
  <c r="D40" i="2" s="1"/>
  <c r="Q264" i="1"/>
  <c r="AC264" i="1"/>
  <c r="AP11" i="1"/>
  <c r="AP26" i="1" s="1"/>
  <c r="X263" i="1"/>
  <c r="K24" i="2"/>
  <c r="K39" i="2" s="1"/>
  <c r="AJ263" i="1"/>
  <c r="AW10" i="1"/>
  <c r="AW25" i="1" s="1"/>
  <c r="B24" i="2"/>
  <c r="B39" i="2" s="1"/>
  <c r="AA263" i="1"/>
  <c r="O263" i="1"/>
  <c r="AN10" i="1"/>
  <c r="AN25" i="1" s="1"/>
  <c r="D22" i="2"/>
  <c r="D37" i="2" s="1"/>
  <c r="AC261" i="1"/>
  <c r="Q261" i="1"/>
  <c r="AP8" i="1"/>
  <c r="AP23" i="1" s="1"/>
  <c r="G21" i="2"/>
  <c r="G36" i="2" s="1"/>
  <c r="T260" i="1"/>
  <c r="AF260" i="1"/>
  <c r="AS7" i="1"/>
  <c r="AS22" i="1" s="1"/>
  <c r="J19" i="2"/>
  <c r="J34" i="2" s="1"/>
  <c r="W258" i="1"/>
  <c r="AI258" i="1"/>
  <c r="AV5" i="1"/>
  <c r="AV20" i="1" s="1"/>
  <c r="I19" i="2"/>
  <c r="I34" i="2" s="1"/>
  <c r="V258" i="1"/>
  <c r="V266" i="1" s="1"/>
  <c r="AH258" i="1"/>
  <c r="AU5" i="1"/>
  <c r="AU20" i="1" s="1"/>
  <c r="K20" i="2"/>
  <c r="K35" i="2" s="1"/>
  <c r="AJ259" i="1"/>
  <c r="X259" i="1"/>
  <c r="AW6" i="1"/>
  <c r="AW21" i="1" s="1"/>
  <c r="AW28" i="1" s="1"/>
  <c r="B19" i="2"/>
  <c r="B34" i="2" s="1"/>
  <c r="O258" i="1"/>
  <c r="AA258" i="1"/>
  <c r="AN5" i="1"/>
  <c r="AN20" i="1" s="1"/>
  <c r="U260" i="1"/>
  <c r="H21" i="2"/>
  <c r="H36" i="2" s="1"/>
  <c r="AG260" i="1"/>
  <c r="AT7" i="1"/>
  <c r="AT22" i="1" s="1"/>
  <c r="D21" i="2"/>
  <c r="D36" i="2" s="1"/>
  <c r="AC260" i="1"/>
  <c r="Q260" i="1"/>
  <c r="AP7" i="1"/>
  <c r="AP22" i="1" s="1"/>
  <c r="G20" i="2"/>
  <c r="G35" i="2" s="1"/>
  <c r="AF259" i="1"/>
  <c r="T259" i="1"/>
  <c r="AS6" i="1"/>
  <c r="AS21" i="1" s="1"/>
  <c r="J20" i="2"/>
  <c r="J35" i="2" s="1"/>
  <c r="W259" i="1"/>
  <c r="AI259" i="1"/>
  <c r="AV6" i="1"/>
  <c r="AV21" i="1" s="1"/>
  <c r="C24" i="2"/>
  <c r="C39" i="2" s="1"/>
  <c r="AB263" i="1"/>
  <c r="P263" i="1"/>
  <c r="AO10" i="1"/>
  <c r="AO25" i="1" s="1"/>
  <c r="AE259" i="1"/>
  <c r="S259" i="1"/>
  <c r="F20" i="2"/>
  <c r="F35" i="2" s="1"/>
  <c r="AR6" i="1"/>
  <c r="AR21" i="1" s="1"/>
  <c r="G22" i="2"/>
  <c r="G37" i="2" s="1"/>
  <c r="T261" i="1"/>
  <c r="AF261" i="1"/>
  <c r="AS8" i="1"/>
  <c r="AS23" i="1" s="1"/>
  <c r="I24" i="2"/>
  <c r="I39" i="2" s="1"/>
  <c r="AH263" i="1"/>
  <c r="V263" i="1"/>
  <c r="AU10" i="1"/>
  <c r="AU25" i="1" s="1"/>
  <c r="K22" i="2"/>
  <c r="K37" i="2" s="1"/>
  <c r="AJ261" i="1"/>
  <c r="X261" i="1"/>
  <c r="AW8" i="1"/>
  <c r="AW23" i="1" s="1"/>
  <c r="J26" i="2"/>
  <c r="J41" i="2" s="1"/>
  <c r="W265" i="1"/>
  <c r="AI265" i="1"/>
  <c r="AV12" i="1"/>
  <c r="AV27" i="1" s="1"/>
  <c r="AX19" i="1"/>
  <c r="B22" i="2"/>
  <c r="B37" i="2" s="1"/>
  <c r="O261" i="1"/>
  <c r="AA261" i="1"/>
  <c r="AN8" i="1"/>
  <c r="AN23" i="1" s="1"/>
  <c r="H22" i="2"/>
  <c r="H37" i="2" s="1"/>
  <c r="U261" i="1"/>
  <c r="AG261" i="1"/>
  <c r="AT8" i="1"/>
  <c r="AT23" i="1" s="1"/>
  <c r="D20" i="2"/>
  <c r="D35" i="2" s="1"/>
  <c r="Q259" i="1"/>
  <c r="AC259" i="1"/>
  <c r="AP6" i="1"/>
  <c r="AP21" i="1" s="1"/>
  <c r="AF258" i="1"/>
  <c r="T258" i="1"/>
  <c r="G19" i="2"/>
  <c r="G34" i="2" s="1"/>
  <c r="AS5" i="1"/>
  <c r="AS20" i="1" s="1"/>
  <c r="C20" i="2"/>
  <c r="C35" i="2" s="1"/>
  <c r="AB259" i="1"/>
  <c r="P259" i="1"/>
  <c r="AO6" i="1"/>
  <c r="AO21" i="1" s="1"/>
  <c r="B26" i="2"/>
  <c r="B41" i="2" s="1"/>
  <c r="O265" i="1"/>
  <c r="AA265" i="1"/>
  <c r="AN12" i="1"/>
  <c r="AN27" i="1" s="1"/>
  <c r="F24" i="2"/>
  <c r="F39" i="2" s="1"/>
  <c r="S263" i="1"/>
  <c r="AE263" i="1"/>
  <c r="AR10" i="1"/>
  <c r="AR25" i="1" s="1"/>
  <c r="I20" i="2"/>
  <c r="I35" i="2" s="1"/>
  <c r="I42" i="2" s="1"/>
  <c r="V259" i="1"/>
  <c r="AH259" i="1"/>
  <c r="AH266" i="1" s="1"/>
  <c r="I267" i="1" s="1"/>
  <c r="AU6" i="1"/>
  <c r="AU21" i="1" s="1"/>
  <c r="K19" i="2"/>
  <c r="K34" i="2" s="1"/>
  <c r="K42" i="2" s="1"/>
  <c r="X258" i="1"/>
  <c r="X266" i="1" s="1"/>
  <c r="AJ258" i="1"/>
  <c r="K43" i="2" s="1"/>
  <c r="AW5" i="1"/>
  <c r="AW20" i="1" s="1"/>
  <c r="J25" i="2"/>
  <c r="J40" i="2" s="1"/>
  <c r="W264" i="1"/>
  <c r="AI264" i="1"/>
  <c r="AV11" i="1"/>
  <c r="AV26" i="1" s="1"/>
  <c r="C43" i="2"/>
  <c r="H19" i="2"/>
  <c r="H34" i="2" s="1"/>
  <c r="H42" i="2" s="1"/>
  <c r="AG258" i="1"/>
  <c r="AG266" i="1" s="1"/>
  <c r="H267" i="1" s="1"/>
  <c r="U258" i="1"/>
  <c r="AT5" i="1"/>
  <c r="AT20" i="1" s="1"/>
  <c r="D19" i="2"/>
  <c r="D34" i="2" s="1"/>
  <c r="D42" i="2" s="1"/>
  <c r="AC258" i="1"/>
  <c r="D43" i="2" s="1"/>
  <c r="Q258" i="1"/>
  <c r="Q266" i="1" s="1"/>
  <c r="AP5" i="1"/>
  <c r="AP20" i="1" s="1"/>
  <c r="E22" i="2"/>
  <c r="E37" i="2" s="1"/>
  <c r="AD261" i="1"/>
  <c r="R261" i="1"/>
  <c r="AQ8" i="1"/>
  <c r="AQ23" i="1" s="1"/>
  <c r="C19" i="2"/>
  <c r="C34" i="2" s="1"/>
  <c r="P258" i="1"/>
  <c r="AB258" i="1"/>
  <c r="AB266" i="1" s="1"/>
  <c r="AO5" i="1"/>
  <c r="AO20" i="1" s="1"/>
  <c r="AO28" i="1" s="1"/>
  <c r="AX26" i="1"/>
  <c r="B23" i="2"/>
  <c r="B38" i="2" s="1"/>
  <c r="AA262" i="1"/>
  <c r="O262" i="1"/>
  <c r="AN9" i="1"/>
  <c r="AN24" i="1" s="1"/>
  <c r="J24" i="2"/>
  <c r="J39" i="2" s="1"/>
  <c r="AI263" i="1"/>
  <c r="W263" i="1"/>
  <c r="AV10" i="1"/>
  <c r="AV25" i="1" s="1"/>
  <c r="E20" i="2"/>
  <c r="E35" i="2" s="1"/>
  <c r="AD259" i="1"/>
  <c r="R259" i="1"/>
  <c r="AQ6" i="1"/>
  <c r="AQ21" i="1" s="1"/>
  <c r="F22" i="2"/>
  <c r="F37" i="2" s="1"/>
  <c r="S261" i="1"/>
  <c r="AE261" i="1"/>
  <c r="AR8" i="1"/>
  <c r="AR23" i="1" s="1"/>
  <c r="I22" i="2"/>
  <c r="I37" i="2" s="1"/>
  <c r="AH261" i="1"/>
  <c r="V261" i="1"/>
  <c r="AU8" i="1"/>
  <c r="AU23" i="1" s="1"/>
  <c r="K21" i="2"/>
  <c r="K36" i="2" s="1"/>
  <c r="X260" i="1"/>
  <c r="AJ260" i="1"/>
  <c r="AW7" i="1"/>
  <c r="AW22" i="1" s="1"/>
  <c r="E18" i="2"/>
  <c r="E33" i="2" s="1"/>
  <c r="AD257" i="1"/>
  <c r="R257" i="1"/>
  <c r="AQ4" i="1"/>
  <c r="AQ19" i="1" s="1"/>
  <c r="H20" i="2"/>
  <c r="H35" i="2" s="1"/>
  <c r="U259" i="1"/>
  <c r="U266" i="1" s="1"/>
  <c r="AG259" i="1"/>
  <c r="H43" i="2" s="1"/>
  <c r="AT6" i="1"/>
  <c r="AT21" i="1" s="1"/>
  <c r="D24" i="2"/>
  <c r="D39" i="2" s="1"/>
  <c r="Q263" i="1"/>
  <c r="AC263" i="1"/>
  <c r="AP10" i="1"/>
  <c r="AP25" i="1" s="1"/>
  <c r="C26" i="2"/>
  <c r="C41" i="2" s="1"/>
  <c r="P265" i="1"/>
  <c r="AB265" i="1"/>
  <c r="AO12" i="1"/>
  <c r="AO27" i="1" s="1"/>
  <c r="E21" i="2"/>
  <c r="E36" i="2" s="1"/>
  <c r="AD260" i="1"/>
  <c r="R260" i="1"/>
  <c r="AQ7" i="1"/>
  <c r="AQ22" i="1" s="1"/>
  <c r="C21" i="2"/>
  <c r="C36" i="2" s="1"/>
  <c r="C42" i="2" s="1"/>
  <c r="P260" i="1"/>
  <c r="P266" i="1" s="1"/>
  <c r="AB260" i="1"/>
  <c r="AO7" i="1"/>
  <c r="AO22" i="1" s="1"/>
  <c r="Y264" i="1"/>
  <c r="B20" i="2"/>
  <c r="B35" i="2" s="1"/>
  <c r="O259" i="1"/>
  <c r="AA259" i="1"/>
  <c r="AK259" i="1" s="1"/>
  <c r="AN6" i="1"/>
  <c r="AN21" i="1" s="1"/>
  <c r="AX21" i="1" s="1"/>
  <c r="F21" i="2"/>
  <c r="F36" i="2" s="1"/>
  <c r="AE260" i="1"/>
  <c r="S260" i="1"/>
  <c r="AR7" i="1"/>
  <c r="AR22" i="1" s="1"/>
  <c r="I21" i="2"/>
  <c r="I36" i="2" s="1"/>
  <c r="V260" i="1"/>
  <c r="AH260" i="1"/>
  <c r="I43" i="2" s="1"/>
  <c r="AU7" i="1"/>
  <c r="AU22" i="1" s="1"/>
  <c r="AU28" i="1" s="1"/>
  <c r="G18" i="2"/>
  <c r="G33" i="2" s="1"/>
  <c r="AF257" i="1"/>
  <c r="T257" i="1"/>
  <c r="AS4" i="1"/>
  <c r="AS19" i="1" s="1"/>
  <c r="B18" i="2"/>
  <c r="O257" i="1"/>
  <c r="AN4" i="1"/>
  <c r="L33" i="2"/>
  <c r="H24" i="2"/>
  <c r="H39" i="2" s="1"/>
  <c r="U263" i="1"/>
  <c r="AG263" i="1"/>
  <c r="AT10" i="1"/>
  <c r="AT25" i="1" s="1"/>
  <c r="J21" i="2"/>
  <c r="J36" i="2" s="1"/>
  <c r="J42" i="2" s="1"/>
  <c r="AI260" i="1"/>
  <c r="J43" i="2" s="1"/>
  <c r="W260" i="1"/>
  <c r="W266" i="1" s="1"/>
  <c r="AV7" i="1"/>
  <c r="AV22" i="1" s="1"/>
  <c r="AV28" i="1" s="1"/>
  <c r="E19" i="2"/>
  <c r="E34" i="2" s="1"/>
  <c r="R258" i="1"/>
  <c r="AD258" i="1"/>
  <c r="AQ5" i="1"/>
  <c r="AQ20" i="1" s="1"/>
  <c r="AT28" i="1"/>
  <c r="C22" i="2"/>
  <c r="C37" i="2" s="1"/>
  <c r="AB261" i="1"/>
  <c r="P261" i="1"/>
  <c r="AO8" i="1"/>
  <c r="AO23" i="1" s="1"/>
  <c r="AK264" i="1"/>
  <c r="AP28" i="1"/>
  <c r="E26" i="2"/>
  <c r="E41" i="2" s="1"/>
  <c r="AD265" i="1"/>
  <c r="R265" i="1"/>
  <c r="AQ12" i="1"/>
  <c r="AQ27" i="1" s="1"/>
  <c r="F19" i="2"/>
  <c r="F34" i="2" s="1"/>
  <c r="F42" i="2" s="1"/>
  <c r="AE258" i="1"/>
  <c r="F43" i="2" s="1"/>
  <c r="S258" i="1"/>
  <c r="S266" i="1" s="1"/>
  <c r="AR5" i="1"/>
  <c r="AR20" i="1" s="1"/>
  <c r="AR28" i="1" s="1"/>
  <c r="AI262" i="1"/>
  <c r="J23" i="2"/>
  <c r="J38" i="2" s="1"/>
  <c r="W262" i="1"/>
  <c r="AV9" i="1"/>
  <c r="AV24" i="1" s="1"/>
  <c r="B21" i="2"/>
  <c r="B36" i="2" s="1"/>
  <c r="AA260" i="1"/>
  <c r="O260" i="1"/>
  <c r="Y260" i="1" s="1"/>
  <c r="AN7" i="1"/>
  <c r="AN22" i="1" s="1"/>
  <c r="G24" i="2"/>
  <c r="G39" i="2" s="1"/>
  <c r="AF263" i="1"/>
  <c r="T263" i="1"/>
  <c r="AS10" i="1"/>
  <c r="AS25" i="1" s="1"/>
  <c r="J22" i="2"/>
  <c r="J37" i="2" s="1"/>
  <c r="W261" i="1"/>
  <c r="AI261" i="1"/>
  <c r="AV8" i="1"/>
  <c r="AV23" i="1" s="1"/>
  <c r="E24" i="2"/>
  <c r="E39" i="2" s="1"/>
  <c r="R263" i="1"/>
  <c r="AD263" i="1"/>
  <c r="AQ10" i="1"/>
  <c r="AQ25" i="1" s="1"/>
  <c r="L40" i="2"/>
  <c r="K28" i="2" l="1"/>
  <c r="AW14" i="1"/>
  <c r="F28" i="2"/>
  <c r="AR14" i="1"/>
  <c r="C28" i="2"/>
  <c r="AO14" i="1"/>
  <c r="H28" i="2"/>
  <c r="AT14" i="1"/>
  <c r="C267" i="1"/>
  <c r="D28" i="2"/>
  <c r="AP14" i="1"/>
  <c r="AU13" i="1"/>
  <c r="J28" i="2"/>
  <c r="AV14" i="1"/>
  <c r="AT13" i="1"/>
  <c r="I28" i="2"/>
  <c r="AU14" i="1"/>
  <c r="O266" i="1"/>
  <c r="Y257" i="1"/>
  <c r="M259" i="1"/>
  <c r="AV29" i="1"/>
  <c r="AX25" i="1"/>
  <c r="AP29" i="1"/>
  <c r="AX22" i="1"/>
  <c r="Y259" i="1"/>
  <c r="AI266" i="1"/>
  <c r="J267" i="1" s="1"/>
  <c r="AT29" i="1"/>
  <c r="Y263" i="1"/>
  <c r="AC266" i="1"/>
  <c r="D267" i="1" s="1"/>
  <c r="M21" i="2"/>
  <c r="AY7" i="1"/>
  <c r="M264" i="1"/>
  <c r="AS28" i="1"/>
  <c r="L35" i="2"/>
  <c r="AQ28" i="1"/>
  <c r="AR29" i="1"/>
  <c r="AK263" i="1"/>
  <c r="M263" i="1" s="1"/>
  <c r="AK260" i="1"/>
  <c r="M260" i="1" s="1"/>
  <c r="T266" i="1"/>
  <c r="M25" i="2"/>
  <c r="AY11" i="1"/>
  <c r="R266" i="1"/>
  <c r="AX24" i="1"/>
  <c r="AX23" i="1"/>
  <c r="AE266" i="1"/>
  <c r="F267" i="1" s="1"/>
  <c r="AN28" i="1"/>
  <c r="AX20" i="1"/>
  <c r="L39" i="2"/>
  <c r="L36" i="2"/>
  <c r="G43" i="2"/>
  <c r="AF266" i="1"/>
  <c r="G267" i="1" s="1"/>
  <c r="AS29" i="1"/>
  <c r="E43" i="2"/>
  <c r="AD266" i="1"/>
  <c r="E267" i="1" s="1"/>
  <c r="AQ29" i="1"/>
  <c r="Y262" i="1"/>
  <c r="AK257" i="1"/>
  <c r="AX27" i="1"/>
  <c r="AK261" i="1"/>
  <c r="AW29" i="1"/>
  <c r="AK258" i="1"/>
  <c r="M258" i="1" s="1"/>
  <c r="AN29" i="1"/>
  <c r="AA266" i="1"/>
  <c r="B267" i="1" s="1"/>
  <c r="B43" i="2"/>
  <c r="G42" i="2"/>
  <c r="E42" i="2"/>
  <c r="AK262" i="1"/>
  <c r="M262" i="1" s="1"/>
  <c r="AO29" i="1"/>
  <c r="AK265" i="1"/>
  <c r="M265" i="1" s="1"/>
  <c r="Y261" i="1"/>
  <c r="AU29" i="1"/>
  <c r="AJ266" i="1"/>
  <c r="K267" i="1" s="1"/>
  <c r="Y258" i="1"/>
  <c r="L41" i="2"/>
  <c r="L38" i="2"/>
  <c r="Y265" i="1"/>
  <c r="L37" i="2"/>
  <c r="L34" i="2"/>
  <c r="B42" i="2"/>
  <c r="AR13" i="1" l="1"/>
  <c r="L24" i="2"/>
  <c r="AX10" i="1"/>
  <c r="BB9" i="1" s="1"/>
  <c r="D268" i="1"/>
  <c r="D281" i="1" s="1"/>
  <c r="AP13" i="1"/>
  <c r="M24" i="2"/>
  <c r="AY10" i="1"/>
  <c r="L20" i="2"/>
  <c r="AX6" i="1"/>
  <c r="BB5" i="1" s="1"/>
  <c r="L21" i="2"/>
  <c r="AX7" i="1"/>
  <c r="BB6" i="1" s="1"/>
  <c r="L26" i="2"/>
  <c r="AX12" i="1"/>
  <c r="BB11" i="1" s="1"/>
  <c r="M26" i="2"/>
  <c r="AY12" i="1"/>
  <c r="L23" i="2"/>
  <c r="D280" i="1"/>
  <c r="AX9" i="1"/>
  <c r="BB8" i="1" s="1"/>
  <c r="M261" i="1"/>
  <c r="AS13" i="1"/>
  <c r="M18" i="2"/>
  <c r="AY4" i="1"/>
  <c r="E28" i="2"/>
  <c r="AQ14" i="1"/>
  <c r="AV13" i="1"/>
  <c r="B28" i="2"/>
  <c r="AN14" i="1"/>
  <c r="M19" i="2"/>
  <c r="AY5" i="1"/>
  <c r="AK266" i="1"/>
  <c r="M43" i="2" s="1"/>
  <c r="M257" i="1"/>
  <c r="M20" i="2"/>
  <c r="AY6" i="1"/>
  <c r="M22" i="2"/>
  <c r="AY8" i="1"/>
  <c r="AW13" i="1"/>
  <c r="M23" i="2"/>
  <c r="AY9" i="1"/>
  <c r="L25" i="2"/>
  <c r="AX11" i="1"/>
  <c r="BB10" i="1" s="1"/>
  <c r="AQ13" i="1"/>
  <c r="L19" i="2"/>
  <c r="AX5" i="1"/>
  <c r="BB4" i="1" s="1"/>
  <c r="L267" i="1"/>
  <c r="AN13" i="1"/>
  <c r="BB13" i="1" s="1" a="1"/>
  <c r="G28" i="2"/>
  <c r="AS14" i="1"/>
  <c r="AO13" i="1"/>
  <c r="AC281" i="1" l="1"/>
  <c r="Q281" i="1"/>
  <c r="L18" i="2"/>
  <c r="I275" i="1"/>
  <c r="H275" i="1"/>
  <c r="D275" i="1"/>
  <c r="AX4" i="1"/>
  <c r="BB3" i="1" s="1"/>
  <c r="D278" i="1"/>
  <c r="I268" i="1"/>
  <c r="H268" i="1"/>
  <c r="E268" i="1"/>
  <c r="D283" i="1"/>
  <c r="D277" i="1"/>
  <c r="B268" i="1"/>
  <c r="K268" i="1"/>
  <c r="D27" i="2"/>
  <c r="D276" i="1"/>
  <c r="D282" i="1"/>
  <c r="G268" i="1"/>
  <c r="BB22" i="1"/>
  <c r="BB14" i="1"/>
  <c r="BB21" i="1"/>
  <c r="BB13" i="1"/>
  <c r="BB20" i="1"/>
  <c r="BB19" i="1"/>
  <c r="BB18" i="1"/>
  <c r="BB16" i="1"/>
  <c r="BB17" i="1"/>
  <c r="BB15" i="1"/>
  <c r="C268" i="1"/>
  <c r="L22" i="2"/>
  <c r="D279" i="1"/>
  <c r="B279" i="1"/>
  <c r="H279" i="1"/>
  <c r="C279" i="1"/>
  <c r="K279" i="1"/>
  <c r="I279" i="1"/>
  <c r="AX8" i="1"/>
  <c r="BB7" i="1" s="1"/>
  <c r="AC280" i="1"/>
  <c r="Q280" i="1"/>
  <c r="J268" i="1"/>
  <c r="F268" i="1"/>
  <c r="P279" i="1" l="1"/>
  <c r="AB279" i="1"/>
  <c r="C27" i="2"/>
  <c r="C280" i="1"/>
  <c r="C282" i="1"/>
  <c r="C277" i="1"/>
  <c r="C278" i="1"/>
  <c r="C276" i="1"/>
  <c r="C283" i="1"/>
  <c r="C281" i="1"/>
  <c r="K27" i="2"/>
  <c r="K283" i="1"/>
  <c r="K280" i="1"/>
  <c r="K282" i="1"/>
  <c r="K276" i="1"/>
  <c r="K278" i="1"/>
  <c r="K281" i="1"/>
  <c r="K277" i="1"/>
  <c r="F27" i="2"/>
  <c r="F278" i="1"/>
  <c r="F282" i="1"/>
  <c r="F281" i="1"/>
  <c r="F283" i="1"/>
  <c r="F280" i="1"/>
  <c r="F277" i="1"/>
  <c r="F276" i="1"/>
  <c r="AG279" i="1"/>
  <c r="U279" i="1"/>
  <c r="B27" i="2"/>
  <c r="L268" i="1"/>
  <c r="B277" i="1"/>
  <c r="B280" i="1"/>
  <c r="B281" i="1"/>
  <c r="B282" i="1"/>
  <c r="B276" i="1"/>
  <c r="B283" i="1"/>
  <c r="B278" i="1"/>
  <c r="K275" i="1"/>
  <c r="F275" i="1"/>
  <c r="O279" i="1"/>
  <c r="AA279" i="1"/>
  <c r="Q277" i="1"/>
  <c r="AC277" i="1"/>
  <c r="B275" i="1"/>
  <c r="O275" i="1" s="1"/>
  <c r="AG275" i="1"/>
  <c r="U275" i="1"/>
  <c r="AJ279" i="1"/>
  <c r="X279" i="1"/>
  <c r="AC283" i="1"/>
  <c r="Q283" i="1"/>
  <c r="V275" i="1"/>
  <c r="AH275" i="1"/>
  <c r="Q278" i="1"/>
  <c r="AC278" i="1"/>
  <c r="G27" i="2"/>
  <c r="G276" i="1"/>
  <c r="G283" i="1"/>
  <c r="G278" i="1"/>
  <c r="G281" i="1"/>
  <c r="G277" i="1"/>
  <c r="G282" i="1"/>
  <c r="G280" i="1"/>
  <c r="AC279" i="1"/>
  <c r="Q279" i="1"/>
  <c r="AC282" i="1"/>
  <c r="Q282" i="1"/>
  <c r="E27" i="2"/>
  <c r="E282" i="1"/>
  <c r="E277" i="1"/>
  <c r="E278" i="1"/>
  <c r="E276" i="1"/>
  <c r="E281" i="1"/>
  <c r="E280" i="1"/>
  <c r="E283" i="1"/>
  <c r="E275" i="1"/>
  <c r="J27" i="2"/>
  <c r="J277" i="1"/>
  <c r="J276" i="1"/>
  <c r="J282" i="1"/>
  <c r="J278" i="1"/>
  <c r="J280" i="1"/>
  <c r="J283" i="1"/>
  <c r="J281" i="1"/>
  <c r="C275" i="1"/>
  <c r="Q276" i="1"/>
  <c r="AC276" i="1"/>
  <c r="H27" i="2"/>
  <c r="H276" i="1"/>
  <c r="H278" i="1"/>
  <c r="H283" i="1"/>
  <c r="H281" i="1"/>
  <c r="H282" i="1"/>
  <c r="H277" i="1"/>
  <c r="H280" i="1"/>
  <c r="G275" i="1"/>
  <c r="Q275" i="1"/>
  <c r="Q284" i="1" s="1"/>
  <c r="AC275" i="1"/>
  <c r="J279" i="1"/>
  <c r="V279" i="1"/>
  <c r="AH279" i="1"/>
  <c r="F279" i="1"/>
  <c r="G279" i="1"/>
  <c r="E279" i="1"/>
  <c r="I27" i="2"/>
  <c r="I281" i="1"/>
  <c r="I283" i="1"/>
  <c r="I276" i="1"/>
  <c r="I277" i="1"/>
  <c r="I280" i="1"/>
  <c r="I278" i="1"/>
  <c r="I282" i="1"/>
  <c r="J275" i="1"/>
  <c r="W280" i="1" l="1"/>
  <c r="AI280" i="1"/>
  <c r="V278" i="1"/>
  <c r="AH278" i="1"/>
  <c r="R279" i="1"/>
  <c r="AD279" i="1"/>
  <c r="T275" i="1"/>
  <c r="T284" i="1" s="1"/>
  <c r="AF275" i="1"/>
  <c r="W278" i="1"/>
  <c r="AI278" i="1"/>
  <c r="AD280" i="1"/>
  <c r="R280" i="1"/>
  <c r="AF278" i="1"/>
  <c r="T278" i="1"/>
  <c r="AA276" i="1"/>
  <c r="O276" i="1"/>
  <c r="S278" i="1"/>
  <c r="AE278" i="1"/>
  <c r="AJ280" i="1"/>
  <c r="X280" i="1"/>
  <c r="P277" i="1"/>
  <c r="AB277" i="1"/>
  <c r="AA283" i="1"/>
  <c r="O283" i="1"/>
  <c r="AF279" i="1"/>
  <c r="T279" i="1"/>
  <c r="U280" i="1"/>
  <c r="AG280" i="1"/>
  <c r="AI282" i="1"/>
  <c r="W282" i="1"/>
  <c r="AD281" i="1"/>
  <c r="R281" i="1"/>
  <c r="T283" i="1"/>
  <c r="AF283" i="1"/>
  <c r="AA282" i="1"/>
  <c r="O282" i="1"/>
  <c r="AJ283" i="1"/>
  <c r="X283" i="1"/>
  <c r="AB282" i="1"/>
  <c r="P282" i="1"/>
  <c r="AH282" i="1"/>
  <c r="V282" i="1"/>
  <c r="P278" i="1"/>
  <c r="AB278" i="1"/>
  <c r="AH277" i="1"/>
  <c r="V277" i="1"/>
  <c r="V284" i="1" s="1"/>
  <c r="AE279" i="1"/>
  <c r="S279" i="1"/>
  <c r="AG277" i="1"/>
  <c r="U277" i="1"/>
  <c r="AI276" i="1"/>
  <c r="W276" i="1"/>
  <c r="R276" i="1"/>
  <c r="AD276" i="1"/>
  <c r="AF276" i="1"/>
  <c r="T276" i="1"/>
  <c r="AA281" i="1"/>
  <c r="O281" i="1"/>
  <c r="S276" i="1"/>
  <c r="AE276" i="1"/>
  <c r="AB280" i="1"/>
  <c r="P280" i="1"/>
  <c r="S282" i="1"/>
  <c r="AE282" i="1"/>
  <c r="U282" i="1"/>
  <c r="AG282" i="1"/>
  <c r="W277" i="1"/>
  <c r="AI277" i="1"/>
  <c r="AD278" i="1"/>
  <c r="R278" i="1"/>
  <c r="O280" i="1"/>
  <c r="AA280" i="1"/>
  <c r="AE277" i="1"/>
  <c r="S277" i="1"/>
  <c r="X277" i="1"/>
  <c r="AJ277" i="1"/>
  <c r="R283" i="1"/>
  <c r="AD283" i="1"/>
  <c r="AJ282" i="1"/>
  <c r="X282" i="1"/>
  <c r="AH283" i="1"/>
  <c r="V283" i="1"/>
  <c r="U281" i="1"/>
  <c r="AG281" i="1"/>
  <c r="AG284" i="1" s="1"/>
  <c r="H285" i="1" s="1"/>
  <c r="AB275" i="1"/>
  <c r="P275" i="1"/>
  <c r="R277" i="1"/>
  <c r="AD277" i="1"/>
  <c r="AF280" i="1"/>
  <c r="T280" i="1"/>
  <c r="S275" i="1"/>
  <c r="AE275" i="1"/>
  <c r="AE284" i="1" s="1"/>
  <c r="O277" i="1"/>
  <c r="AA277" i="1"/>
  <c r="AE280" i="1"/>
  <c r="S280" i="1"/>
  <c r="AJ281" i="1"/>
  <c r="X281" i="1"/>
  <c r="AB281" i="1"/>
  <c r="P281" i="1"/>
  <c r="U276" i="1"/>
  <c r="AG276" i="1"/>
  <c r="V280" i="1"/>
  <c r="AH280" i="1"/>
  <c r="V281" i="1"/>
  <c r="AH281" i="1"/>
  <c r="W279" i="1"/>
  <c r="Y279" i="1" s="1"/>
  <c r="AI279" i="1"/>
  <c r="AK279" i="1" s="1"/>
  <c r="M279" i="1" s="1"/>
  <c r="AG283" i="1"/>
  <c r="U283" i="1"/>
  <c r="AI281" i="1"/>
  <c r="W281" i="1"/>
  <c r="AD282" i="1"/>
  <c r="R282" i="1"/>
  <c r="T282" i="1"/>
  <c r="AF282" i="1"/>
  <c r="AJ275" i="1"/>
  <c r="X275" i="1"/>
  <c r="S283" i="1"/>
  <c r="AE283" i="1"/>
  <c r="X278" i="1"/>
  <c r="AJ278" i="1"/>
  <c r="AB283" i="1"/>
  <c r="P283" i="1"/>
  <c r="T281" i="1"/>
  <c r="AF281" i="1"/>
  <c r="AH276" i="1"/>
  <c r="AH284" i="1" s="1"/>
  <c r="I285" i="1" s="1"/>
  <c r="V276" i="1"/>
  <c r="AI275" i="1"/>
  <c r="AI284" i="1" s="1"/>
  <c r="W275" i="1"/>
  <c r="AC284" i="1"/>
  <c r="D285" i="1" s="1"/>
  <c r="AG278" i="1"/>
  <c r="U278" i="1"/>
  <c r="U284" i="1" s="1"/>
  <c r="AI283" i="1"/>
  <c r="W283" i="1"/>
  <c r="R275" i="1"/>
  <c r="AD275" i="1"/>
  <c r="AD284" i="1" s="1"/>
  <c r="T277" i="1"/>
  <c r="AF277" i="1"/>
  <c r="O278" i="1"/>
  <c r="AA278" i="1"/>
  <c r="AE281" i="1"/>
  <c r="S281" i="1"/>
  <c r="X276" i="1"/>
  <c r="AJ276" i="1"/>
  <c r="P276" i="1"/>
  <c r="AB276" i="1"/>
  <c r="R284" i="1" l="1"/>
  <c r="E285" i="1" s="1"/>
  <c r="S284" i="1"/>
  <c r="F285" i="1" s="1"/>
  <c r="Y282" i="1"/>
  <c r="AK278" i="1"/>
  <c r="X284" i="1"/>
  <c r="Y281" i="1"/>
  <c r="AK282" i="1"/>
  <c r="M282" i="1" s="1"/>
  <c r="AJ284" i="1"/>
  <c r="K285" i="1" s="1"/>
  <c r="Y275" i="1"/>
  <c r="AK280" i="1"/>
  <c r="M280" i="1" s="1"/>
  <c r="AK281" i="1"/>
  <c r="Y278" i="1"/>
  <c r="O284" i="1"/>
  <c r="Y280" i="1"/>
  <c r="AK277" i="1"/>
  <c r="M277" i="1" s="1"/>
  <c r="P284" i="1"/>
  <c r="Y283" i="1"/>
  <c r="Y276" i="1"/>
  <c r="W284" i="1"/>
  <c r="J285" i="1" s="1"/>
  <c r="Y277" i="1"/>
  <c r="AB284" i="1"/>
  <c r="AK275" i="1"/>
  <c r="AK283" i="1"/>
  <c r="M283" i="1" s="1"/>
  <c r="AK276" i="1"/>
  <c r="AA284" i="1"/>
  <c r="AF284" i="1"/>
  <c r="G285" i="1" s="1"/>
  <c r="AK284" i="1" l="1"/>
  <c r="M275" i="1"/>
  <c r="C285" i="1"/>
  <c r="B285" i="1"/>
  <c r="M278" i="1"/>
  <c r="M276" i="1"/>
  <c r="M281" i="1"/>
  <c r="L285" i="1" l="1"/>
  <c r="B286" i="1" s="1"/>
  <c r="B297" i="1" l="1"/>
  <c r="B295" i="1"/>
  <c r="B300" i="1"/>
  <c r="B298" i="1"/>
  <c r="B301" i="1"/>
  <c r="B299" i="1"/>
  <c r="B294" i="1"/>
  <c r="B296" i="1"/>
  <c r="B293" i="1"/>
  <c r="O293" i="1" s="1"/>
  <c r="I286" i="1"/>
  <c r="H286" i="1"/>
  <c r="D286" i="1"/>
  <c r="J286" i="1"/>
  <c r="K286" i="1"/>
  <c r="G286" i="1"/>
  <c r="F286" i="1"/>
  <c r="E286" i="1"/>
  <c r="C286" i="1"/>
  <c r="L286" i="1" s="1"/>
  <c r="O301" i="1" l="1"/>
  <c r="AA301" i="1"/>
  <c r="AA298" i="1"/>
  <c r="O298" i="1"/>
  <c r="J297" i="1"/>
  <c r="J295" i="1"/>
  <c r="J298" i="1"/>
  <c r="J300" i="1"/>
  <c r="J301" i="1"/>
  <c r="J296" i="1"/>
  <c r="J293" i="1"/>
  <c r="J294" i="1"/>
  <c r="J299" i="1"/>
  <c r="H297" i="1"/>
  <c r="H300" i="1"/>
  <c r="H295" i="1"/>
  <c r="H301" i="1"/>
  <c r="H298" i="1"/>
  <c r="H299" i="1"/>
  <c r="H294" i="1"/>
  <c r="H296" i="1"/>
  <c r="H293" i="1"/>
  <c r="O300" i="1"/>
  <c r="AA300" i="1"/>
  <c r="O299" i="1"/>
  <c r="AA299" i="1"/>
  <c r="AA295" i="1"/>
  <c r="O295" i="1"/>
  <c r="K297" i="1"/>
  <c r="K301" i="1"/>
  <c r="K298" i="1"/>
  <c r="K300" i="1"/>
  <c r="K295" i="1"/>
  <c r="K299" i="1"/>
  <c r="K293" i="1"/>
  <c r="K296" i="1"/>
  <c r="K294" i="1"/>
  <c r="I297" i="1"/>
  <c r="I301" i="1"/>
  <c r="I295" i="1"/>
  <c r="I300" i="1"/>
  <c r="I298" i="1"/>
  <c r="I294" i="1"/>
  <c r="I293" i="1"/>
  <c r="I296" i="1"/>
  <c r="I299" i="1"/>
  <c r="AA297" i="1"/>
  <c r="O297" i="1"/>
  <c r="D297" i="1"/>
  <c r="D295" i="1"/>
  <c r="D298" i="1"/>
  <c r="D300" i="1"/>
  <c r="D301" i="1"/>
  <c r="D296" i="1"/>
  <c r="D299" i="1"/>
  <c r="D293" i="1"/>
  <c r="D294" i="1"/>
  <c r="F297" i="1"/>
  <c r="F300" i="1"/>
  <c r="F301" i="1"/>
  <c r="F295" i="1"/>
  <c r="F298" i="1"/>
  <c r="F299" i="1"/>
  <c r="F294" i="1"/>
  <c r="F293" i="1"/>
  <c r="F296" i="1"/>
  <c r="AA296" i="1"/>
  <c r="O296" i="1"/>
  <c r="C297" i="1"/>
  <c r="C301" i="1"/>
  <c r="C295" i="1"/>
  <c r="C300" i="1"/>
  <c r="C298" i="1"/>
  <c r="C293" i="1"/>
  <c r="C296" i="1"/>
  <c r="C299" i="1"/>
  <c r="C294" i="1"/>
  <c r="E297" i="1"/>
  <c r="E301" i="1"/>
  <c r="E300" i="1"/>
  <c r="E295" i="1"/>
  <c r="E298" i="1"/>
  <c r="E299" i="1"/>
  <c r="E294" i="1"/>
  <c r="E296" i="1"/>
  <c r="E293" i="1"/>
  <c r="G297" i="1"/>
  <c r="G301" i="1"/>
  <c r="G298" i="1"/>
  <c r="G300" i="1"/>
  <c r="G295" i="1"/>
  <c r="G294" i="1"/>
  <c r="G293" i="1"/>
  <c r="G299" i="1"/>
  <c r="G296" i="1"/>
  <c r="AA294" i="1"/>
  <c r="O294" i="1"/>
  <c r="AC294" i="1" l="1"/>
  <c r="Q294" i="1"/>
  <c r="AI298" i="1"/>
  <c r="W298" i="1"/>
  <c r="T294" i="1"/>
  <c r="AF294" i="1"/>
  <c r="R296" i="1"/>
  <c r="AD296" i="1"/>
  <c r="AB301" i="1"/>
  <c r="P301" i="1"/>
  <c r="AE299" i="1"/>
  <c r="S299" i="1"/>
  <c r="AC293" i="1"/>
  <c r="Q293" i="1"/>
  <c r="V294" i="1"/>
  <c r="AH294" i="1"/>
  <c r="AJ296" i="1"/>
  <c r="X296" i="1"/>
  <c r="AG296" i="1"/>
  <c r="U296" i="1"/>
  <c r="AI295" i="1"/>
  <c r="W295" i="1"/>
  <c r="AB295" i="1"/>
  <c r="P295" i="1"/>
  <c r="Y295" i="1" s="1"/>
  <c r="AG297" i="1"/>
  <c r="U297" i="1"/>
  <c r="T295" i="1"/>
  <c r="AF295" i="1"/>
  <c r="AD294" i="1"/>
  <c r="R294" i="1"/>
  <c r="AB294" i="1"/>
  <c r="P294" i="1"/>
  <c r="Y294" i="1" s="1"/>
  <c r="AB297" i="1"/>
  <c r="P297" i="1"/>
  <c r="AE298" i="1"/>
  <c r="S298" i="1"/>
  <c r="Q299" i="1"/>
  <c r="AC299" i="1"/>
  <c r="AH298" i="1"/>
  <c r="V298" i="1"/>
  <c r="AJ293" i="1"/>
  <c r="X293" i="1"/>
  <c r="U294" i="1"/>
  <c r="AG294" i="1"/>
  <c r="AK294" i="1" s="1"/>
  <c r="W299" i="1"/>
  <c r="AI299" i="1"/>
  <c r="AK299" i="1" s="1"/>
  <c r="AI297" i="1"/>
  <c r="W297" i="1"/>
  <c r="AE294" i="1"/>
  <c r="S294" i="1"/>
  <c r="U293" i="1"/>
  <c r="AG293" i="1"/>
  <c r="AF300" i="1"/>
  <c r="T300" i="1"/>
  <c r="AD299" i="1"/>
  <c r="R299" i="1"/>
  <c r="P299" i="1"/>
  <c r="AB299" i="1"/>
  <c r="S295" i="1"/>
  <c r="AE295" i="1"/>
  <c r="AC296" i="1"/>
  <c r="Q296" i="1"/>
  <c r="Y296" i="1" s="1"/>
  <c r="V300" i="1"/>
  <c r="AH300" i="1"/>
  <c r="X299" i="1"/>
  <c r="AJ299" i="1"/>
  <c r="AG299" i="1"/>
  <c r="U299" i="1"/>
  <c r="AI294" i="1"/>
  <c r="W294" i="1"/>
  <c r="AF293" i="1"/>
  <c r="T293" i="1"/>
  <c r="Q297" i="1"/>
  <c r="Y297" i="1" s="1"/>
  <c r="AC297" i="1"/>
  <c r="AK297" i="1" s="1"/>
  <c r="M297" i="1" s="1"/>
  <c r="AF298" i="1"/>
  <c r="T298" i="1"/>
  <c r="R298" i="1"/>
  <c r="AD298" i="1"/>
  <c r="AB296" i="1"/>
  <c r="AK296" i="1" s="1"/>
  <c r="M296" i="1" s="1"/>
  <c r="P296" i="1"/>
  <c r="AE301" i="1"/>
  <c r="S301" i="1"/>
  <c r="Y301" i="1" s="1"/>
  <c r="AC301" i="1"/>
  <c r="Q301" i="1"/>
  <c r="AH295" i="1"/>
  <c r="V295" i="1"/>
  <c r="AJ295" i="1"/>
  <c r="X295" i="1"/>
  <c r="AG298" i="1"/>
  <c r="U298" i="1"/>
  <c r="W293" i="1"/>
  <c r="AI293" i="1"/>
  <c r="AD293" i="1"/>
  <c r="R293" i="1"/>
  <c r="V293" i="1"/>
  <c r="AH293" i="1"/>
  <c r="AA302" i="1"/>
  <c r="AF301" i="1"/>
  <c r="T301" i="1"/>
  <c r="AD295" i="1"/>
  <c r="R295" i="1"/>
  <c r="AB293" i="1"/>
  <c r="P293" i="1"/>
  <c r="AE300" i="1"/>
  <c r="S300" i="1"/>
  <c r="AC300" i="1"/>
  <c r="Q300" i="1"/>
  <c r="O302" i="1"/>
  <c r="V301" i="1"/>
  <c r="AH301" i="1"/>
  <c r="AK301" i="1" s="1"/>
  <c r="M301" i="1" s="1"/>
  <c r="X300" i="1"/>
  <c r="AJ300" i="1"/>
  <c r="U301" i="1"/>
  <c r="AG301" i="1"/>
  <c r="AI296" i="1"/>
  <c r="W296" i="1"/>
  <c r="AJ294" i="1"/>
  <c r="X294" i="1"/>
  <c r="T296" i="1"/>
  <c r="AF296" i="1"/>
  <c r="AF297" i="1"/>
  <c r="T297" i="1"/>
  <c r="AD300" i="1"/>
  <c r="R300" i="1"/>
  <c r="Y300" i="1" s="1"/>
  <c r="P298" i="1"/>
  <c r="AB298" i="1"/>
  <c r="S296" i="1"/>
  <c r="AE296" i="1"/>
  <c r="S297" i="1"/>
  <c r="AE297" i="1"/>
  <c r="Q298" i="1"/>
  <c r="Y298" i="1" s="1"/>
  <c r="AC298" i="1"/>
  <c r="AK298" i="1" s="1"/>
  <c r="M298" i="1" s="1"/>
  <c r="AH299" i="1"/>
  <c r="V299" i="1"/>
  <c r="AH297" i="1"/>
  <c r="V297" i="1"/>
  <c r="X298" i="1"/>
  <c r="AJ298" i="1"/>
  <c r="U295" i="1"/>
  <c r="AG295" i="1"/>
  <c r="W301" i="1"/>
  <c r="AI301" i="1"/>
  <c r="R297" i="1"/>
  <c r="AD297" i="1"/>
  <c r="AJ297" i="1"/>
  <c r="X297" i="1"/>
  <c r="AF299" i="1"/>
  <c r="T299" i="1"/>
  <c r="Y299" i="1" s="1"/>
  <c r="AD301" i="1"/>
  <c r="R301" i="1"/>
  <c r="P300" i="1"/>
  <c r="AB300" i="1"/>
  <c r="AK300" i="1" s="1"/>
  <c r="M300" i="1" s="1"/>
  <c r="AE293" i="1"/>
  <c r="AE302" i="1" s="1"/>
  <c r="S293" i="1"/>
  <c r="S302" i="1" s="1"/>
  <c r="AC295" i="1"/>
  <c r="AK295" i="1" s="1"/>
  <c r="Q295" i="1"/>
  <c r="AH296" i="1"/>
  <c r="V296" i="1"/>
  <c r="AJ301" i="1"/>
  <c r="X301" i="1"/>
  <c r="AG300" i="1"/>
  <c r="U300" i="1"/>
  <c r="W300" i="1"/>
  <c r="AI300" i="1"/>
  <c r="M299" i="1" l="1"/>
  <c r="M294" i="1"/>
  <c r="M295" i="1"/>
  <c r="F303" i="1"/>
  <c r="AB302" i="1"/>
  <c r="AK293" i="1"/>
  <c r="V302" i="1"/>
  <c r="R302" i="1"/>
  <c r="AG302" i="1"/>
  <c r="H303" i="1" s="1"/>
  <c r="Q302" i="1"/>
  <c r="AH302" i="1"/>
  <c r="AD302" i="1"/>
  <c r="U302" i="1"/>
  <c r="AC302" i="1"/>
  <c r="D303" i="1" s="1"/>
  <c r="T302" i="1"/>
  <c r="AI302" i="1"/>
  <c r="J303" i="1" s="1"/>
  <c r="AF302" i="1"/>
  <c r="G303" i="1" s="1"/>
  <c r="X302" i="1"/>
  <c r="B303" i="1"/>
  <c r="W302" i="1"/>
  <c r="AJ302" i="1"/>
  <c r="K303" i="1" s="1"/>
  <c r="P302" i="1"/>
  <c r="Y293" i="1"/>
  <c r="AK302" i="1" l="1"/>
  <c r="M293" i="1"/>
  <c r="C303" i="1"/>
  <c r="E303" i="1"/>
  <c r="I303" i="1"/>
  <c r="L303" i="1"/>
  <c r="J304" i="1" s="1"/>
  <c r="J318" i="1" l="1"/>
  <c r="J315" i="1"/>
  <c r="J316" i="1"/>
  <c r="J314" i="1"/>
  <c r="J319" i="1"/>
  <c r="J317" i="1"/>
  <c r="J313" i="1"/>
  <c r="J312" i="1"/>
  <c r="F304" i="1"/>
  <c r="E304" i="1"/>
  <c r="F311" i="1"/>
  <c r="E311" i="1"/>
  <c r="J311" i="1"/>
  <c r="H311" i="1"/>
  <c r="I311" i="1"/>
  <c r="B304" i="1"/>
  <c r="D304" i="1"/>
  <c r="H304" i="1"/>
  <c r="I304" i="1"/>
  <c r="K304" i="1"/>
  <c r="G304" i="1"/>
  <c r="C304" i="1"/>
  <c r="AI317" i="1" l="1"/>
  <c r="W317" i="1"/>
  <c r="D315" i="1"/>
  <c r="D316" i="1"/>
  <c r="D314" i="1"/>
  <c r="D318" i="1"/>
  <c r="D319" i="1"/>
  <c r="D313" i="1"/>
  <c r="D317" i="1"/>
  <c r="D312" i="1"/>
  <c r="AI319" i="1"/>
  <c r="W319" i="1"/>
  <c r="C316" i="1"/>
  <c r="C318" i="1"/>
  <c r="C315" i="1"/>
  <c r="C314" i="1"/>
  <c r="C319" i="1"/>
  <c r="C317" i="1"/>
  <c r="C312" i="1"/>
  <c r="C313" i="1"/>
  <c r="W314" i="1"/>
  <c r="AI314" i="1"/>
  <c r="L304" i="1"/>
  <c r="B319" i="1"/>
  <c r="B316" i="1"/>
  <c r="B315" i="1"/>
  <c r="B314" i="1"/>
  <c r="B318" i="1"/>
  <c r="B317" i="1"/>
  <c r="B312" i="1"/>
  <c r="B313" i="1"/>
  <c r="AI316" i="1"/>
  <c r="W316" i="1"/>
  <c r="W313" i="1"/>
  <c r="AI313" i="1"/>
  <c r="AH311" i="1"/>
  <c r="V311" i="1"/>
  <c r="G314" i="1"/>
  <c r="G319" i="1"/>
  <c r="G318" i="1"/>
  <c r="G315" i="1"/>
  <c r="G316" i="1"/>
  <c r="G317" i="1"/>
  <c r="G313" i="1"/>
  <c r="G312" i="1"/>
  <c r="AI311" i="1"/>
  <c r="W311" i="1"/>
  <c r="E314" i="1"/>
  <c r="E316" i="1"/>
  <c r="E315" i="1"/>
  <c r="E319" i="1"/>
  <c r="E318" i="1"/>
  <c r="E312" i="1"/>
  <c r="E317" i="1"/>
  <c r="E313" i="1"/>
  <c r="AI315" i="1"/>
  <c r="W315" i="1"/>
  <c r="AD311" i="1"/>
  <c r="R311" i="1"/>
  <c r="AG311" i="1"/>
  <c r="U311" i="1"/>
  <c r="C311" i="1"/>
  <c r="F315" i="1"/>
  <c r="F314" i="1"/>
  <c r="F319" i="1"/>
  <c r="F318" i="1"/>
  <c r="F316" i="1"/>
  <c r="F317" i="1"/>
  <c r="F312" i="1"/>
  <c r="F313" i="1"/>
  <c r="AI318" i="1"/>
  <c r="W318" i="1"/>
  <c r="D311" i="1"/>
  <c r="B311" i="1"/>
  <c r="O311" i="1" s="1"/>
  <c r="AE311" i="1"/>
  <c r="S311" i="1"/>
  <c r="G311" i="1"/>
  <c r="K315" i="1"/>
  <c r="K314" i="1"/>
  <c r="K316" i="1"/>
  <c r="K319" i="1"/>
  <c r="K318" i="1"/>
  <c r="K317" i="1"/>
  <c r="K313" i="1"/>
  <c r="K312" i="1"/>
  <c r="I319" i="1"/>
  <c r="I318" i="1"/>
  <c r="I316" i="1"/>
  <c r="I314" i="1"/>
  <c r="I315" i="1"/>
  <c r="I312" i="1"/>
  <c r="I317" i="1"/>
  <c r="I313" i="1"/>
  <c r="H314" i="1"/>
  <c r="H319" i="1"/>
  <c r="H318" i="1"/>
  <c r="H316" i="1"/>
  <c r="H315" i="1"/>
  <c r="H312" i="1"/>
  <c r="H317" i="1"/>
  <c r="H313" i="1"/>
  <c r="K311" i="1"/>
  <c r="W312" i="1"/>
  <c r="AI312" i="1"/>
  <c r="AE318" i="1" l="1"/>
  <c r="S318" i="1"/>
  <c r="AF313" i="1"/>
  <c r="T313" i="1"/>
  <c r="V318" i="1"/>
  <c r="AH318" i="1"/>
  <c r="AJ316" i="1"/>
  <c r="X316" i="1"/>
  <c r="Q311" i="1"/>
  <c r="AC311" i="1"/>
  <c r="S319" i="1"/>
  <c r="AE319" i="1"/>
  <c r="AD315" i="1"/>
  <c r="R315" i="1"/>
  <c r="T317" i="1"/>
  <c r="AF317" i="1"/>
  <c r="O318" i="1"/>
  <c r="AA318" i="1"/>
  <c r="AB316" i="1"/>
  <c r="P316" i="1"/>
  <c r="AC318" i="1"/>
  <c r="Q318" i="1"/>
  <c r="AA317" i="1"/>
  <c r="O317" i="1"/>
  <c r="AH319" i="1"/>
  <c r="V319" i="1"/>
  <c r="AJ314" i="1"/>
  <c r="X314" i="1"/>
  <c r="AE314" i="1"/>
  <c r="S314" i="1"/>
  <c r="AD316" i="1"/>
  <c r="R316" i="1"/>
  <c r="T316" i="1"/>
  <c r="AF316" i="1"/>
  <c r="O314" i="1"/>
  <c r="AA314" i="1"/>
  <c r="AK314" i="1" s="1"/>
  <c r="P313" i="1"/>
  <c r="AB313" i="1"/>
  <c r="AC314" i="1"/>
  <c r="Q314" i="1"/>
  <c r="U319" i="1"/>
  <c r="AG319" i="1"/>
  <c r="P318" i="1"/>
  <c r="AB318" i="1"/>
  <c r="AG313" i="1"/>
  <c r="U313" i="1"/>
  <c r="AG317" i="1"/>
  <c r="U317" i="1"/>
  <c r="V313" i="1"/>
  <c r="AH313" i="1"/>
  <c r="AJ315" i="1"/>
  <c r="X315" i="1"/>
  <c r="AE315" i="1"/>
  <c r="S315" i="1"/>
  <c r="AD314" i="1"/>
  <c r="R314" i="1"/>
  <c r="T315" i="1"/>
  <c r="AF315" i="1"/>
  <c r="AA315" i="1"/>
  <c r="O315" i="1"/>
  <c r="P312" i="1"/>
  <c r="AB312" i="1"/>
  <c r="AC316" i="1"/>
  <c r="Q316" i="1"/>
  <c r="AC319" i="1"/>
  <c r="Q319" i="1"/>
  <c r="AH317" i="1"/>
  <c r="V317" i="1"/>
  <c r="X312" i="1"/>
  <c r="AJ312" i="1"/>
  <c r="AE313" i="1"/>
  <c r="S313" i="1"/>
  <c r="AD313" i="1"/>
  <c r="R313" i="1"/>
  <c r="T318" i="1"/>
  <c r="AF318" i="1"/>
  <c r="AA316" i="1"/>
  <c r="O316" i="1"/>
  <c r="AB317" i="1"/>
  <c r="P317" i="1"/>
  <c r="AC315" i="1"/>
  <c r="Q315" i="1"/>
  <c r="AG312" i="1"/>
  <c r="AG320" i="1" s="1"/>
  <c r="H321" i="1" s="1"/>
  <c r="U312" i="1"/>
  <c r="U315" i="1"/>
  <c r="AG315" i="1"/>
  <c r="AH312" i="1"/>
  <c r="AH320" i="1" s="1"/>
  <c r="I321" i="1" s="1"/>
  <c r="V312" i="1"/>
  <c r="X313" i="1"/>
  <c r="AJ313" i="1"/>
  <c r="AF311" i="1"/>
  <c r="AF320" i="1" s="1"/>
  <c r="T311" i="1"/>
  <c r="AE312" i="1"/>
  <c r="S312" i="1"/>
  <c r="P311" i="1"/>
  <c r="AB311" i="1"/>
  <c r="R317" i="1"/>
  <c r="AD317" i="1"/>
  <c r="W320" i="1"/>
  <c r="T319" i="1"/>
  <c r="AF319" i="1"/>
  <c r="AA319" i="1"/>
  <c r="O319" i="1"/>
  <c r="AB319" i="1"/>
  <c r="P319" i="1"/>
  <c r="Q312" i="1"/>
  <c r="AC312" i="1"/>
  <c r="X319" i="1"/>
  <c r="AJ319" i="1"/>
  <c r="U314" i="1"/>
  <c r="AG314" i="1"/>
  <c r="U316" i="1"/>
  <c r="AG316" i="1"/>
  <c r="V315" i="1"/>
  <c r="AH315" i="1"/>
  <c r="AJ317" i="1"/>
  <c r="X317" i="1"/>
  <c r="S317" i="1"/>
  <c r="AE317" i="1"/>
  <c r="U320" i="1"/>
  <c r="AD312" i="1"/>
  <c r="AD320" i="1" s="1"/>
  <c r="R312" i="1"/>
  <c r="AI320" i="1"/>
  <c r="AF314" i="1"/>
  <c r="T314" i="1"/>
  <c r="O313" i="1"/>
  <c r="AA313" i="1"/>
  <c r="AB314" i="1"/>
  <c r="P314" i="1"/>
  <c r="AC317" i="1"/>
  <c r="Q317" i="1"/>
  <c r="AH316" i="1"/>
  <c r="V316" i="1"/>
  <c r="AD319" i="1"/>
  <c r="R319" i="1"/>
  <c r="X311" i="1"/>
  <c r="AJ311" i="1"/>
  <c r="AJ320" i="1" s="1"/>
  <c r="U318" i="1"/>
  <c r="AG318" i="1"/>
  <c r="V314" i="1"/>
  <c r="V320" i="1" s="1"/>
  <c r="AH314" i="1"/>
  <c r="AJ318" i="1"/>
  <c r="X318" i="1"/>
  <c r="AE320" i="1"/>
  <c r="S316" i="1"/>
  <c r="S320" i="1" s="1"/>
  <c r="AE316" i="1"/>
  <c r="AD318" i="1"/>
  <c r="R318" i="1"/>
  <c r="R320" i="1" s="1"/>
  <c r="AF312" i="1"/>
  <c r="T312" i="1"/>
  <c r="O312" i="1"/>
  <c r="Y312" i="1" s="1"/>
  <c r="AA312" i="1"/>
  <c r="AB315" i="1"/>
  <c r="P315" i="1"/>
  <c r="AC313" i="1"/>
  <c r="Q313" i="1"/>
  <c r="E321" i="1" l="1"/>
  <c r="AK312" i="1"/>
  <c r="M312" i="1" s="1"/>
  <c r="AA320" i="1"/>
  <c r="Y315" i="1"/>
  <c r="X320" i="1"/>
  <c r="K321" i="1" s="1"/>
  <c r="AK315" i="1"/>
  <c r="M315" i="1" s="1"/>
  <c r="Y314" i="1"/>
  <c r="AK313" i="1"/>
  <c r="F321" i="1"/>
  <c r="Y313" i="1"/>
  <c r="AB320" i="1"/>
  <c r="C321" i="1" s="1"/>
  <c r="AK311" i="1"/>
  <c r="M314" i="1"/>
  <c r="Y319" i="1"/>
  <c r="P320" i="1"/>
  <c r="Y317" i="1"/>
  <c r="AK318" i="1"/>
  <c r="AK319" i="1"/>
  <c r="AK317" i="1"/>
  <c r="M317" i="1" s="1"/>
  <c r="Y318" i="1"/>
  <c r="J321" i="1"/>
  <c r="Y316" i="1"/>
  <c r="Y311" i="1"/>
  <c r="AC320" i="1"/>
  <c r="T320" i="1"/>
  <c r="G321" i="1" s="1"/>
  <c r="AK316" i="1"/>
  <c r="M316" i="1" s="1"/>
  <c r="O320" i="1"/>
  <c r="Q320" i="1"/>
  <c r="AK320" i="1" l="1"/>
  <c r="M311" i="1"/>
  <c r="B321" i="1"/>
  <c r="M319" i="1"/>
  <c r="D321" i="1"/>
  <c r="M318" i="1"/>
  <c r="M313" i="1"/>
  <c r="L321" i="1" l="1"/>
  <c r="H322" i="1" l="1"/>
  <c r="I322" i="1"/>
  <c r="K322" i="1"/>
  <c r="F322" i="1"/>
  <c r="E322" i="1"/>
  <c r="J322" i="1"/>
  <c r="G322" i="1"/>
  <c r="C322" i="1"/>
  <c r="D322" i="1"/>
  <c r="B322" i="1"/>
  <c r="L322" i="1" l="1"/>
</calcChain>
</file>

<file path=xl/sharedStrings.xml><?xml version="1.0" encoding="utf-8"?>
<sst xmlns="http://schemas.openxmlformats.org/spreadsheetml/2006/main" count="364" uniqueCount="35">
  <si>
    <t>Rasch Model</t>
  </si>
  <si>
    <t>Expected Values</t>
  </si>
  <si>
    <t>Items</t>
  </si>
  <si>
    <t>ability</t>
  </si>
  <si>
    <t>s.e.</t>
  </si>
  <si>
    <t>avg</t>
  </si>
  <si>
    <t>A</t>
  </si>
  <si>
    <t>B</t>
  </si>
  <si>
    <t>C</t>
  </si>
  <si>
    <t>Rasch Item Response Analysis</t>
  </si>
  <si>
    <t>D</t>
  </si>
  <si>
    <t>E</t>
  </si>
  <si>
    <t># Iter</t>
  </si>
  <si>
    <t>F</t>
  </si>
  <si>
    <t>Precision</t>
  </si>
  <si>
    <t>G</t>
  </si>
  <si>
    <t>Cutoff</t>
  </si>
  <si>
    <t>H</t>
  </si>
  <si>
    <t>I</t>
  </si>
  <si>
    <t>difficulty</t>
  </si>
  <si>
    <t>diff</t>
  </si>
  <si>
    <t>adj</t>
  </si>
  <si>
    <t>Cell Fit</t>
  </si>
  <si>
    <t>Iter</t>
  </si>
  <si>
    <t>Out Fit</t>
  </si>
  <si>
    <t>In Fit</t>
  </si>
  <si>
    <t>Variance of Expected Values</t>
  </si>
  <si>
    <t>Residuals</t>
  </si>
  <si>
    <t>Observed Values</t>
  </si>
  <si>
    <t>iter</t>
  </si>
  <si>
    <t>ss</t>
  </si>
  <si>
    <t>Real Statistics Using Excel</t>
  </si>
  <si>
    <t>Updated</t>
  </si>
  <si>
    <t>Copyright © 2013 - 2023 Charles Zaiontz</t>
  </si>
  <si>
    <t>Building a Rasch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</si>
</sst>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CB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9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19" xfId="0" applyBorder="1" applyAlignment="1">
      <alignment horizontal="right"/>
    </xf>
    <xf numFmtId="0" fontId="0" fillId="0" borderId="24" xfId="0" applyBorder="1" applyAlignment="1">
      <alignment horizontal="right"/>
    </xf>
    <xf numFmtId="1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0" fillId="0" borderId="31" xfId="0" applyBorder="1"/>
    <xf numFmtId="0" fontId="0" fillId="0" borderId="17" xfId="0" applyBorder="1"/>
    <xf numFmtId="0" fontId="0" fillId="2" borderId="31" xfId="0" applyFill="1" applyBorder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3" borderId="19" xfId="0" applyFill="1" applyBorder="1"/>
    <xf numFmtId="0" fontId="0" fillId="3" borderId="0" xfId="0" applyFill="1"/>
    <xf numFmtId="0" fontId="0" fillId="3" borderId="22" xfId="0" applyFill="1" applyBorder="1"/>
    <xf numFmtId="0" fontId="0" fillId="3" borderId="23" xfId="0" applyFill="1" applyBorder="1"/>
    <xf numFmtId="0" fontId="0" fillId="3" borderId="25" xfId="0" applyFill="1" applyBorder="1"/>
    <xf numFmtId="0" fontId="0" fillId="3" borderId="20" xfId="0" applyFill="1" applyBorder="1"/>
    <xf numFmtId="0" fontId="0" fillId="0" borderId="3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" xfId="0" applyBorder="1" applyProtection="1">
      <protection locked="0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Wright Map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Ability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'Rasch A'!$BA$3:$BA$11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</c:numCache>
            </c:numRef>
          </c:xVal>
          <c:yVal>
            <c:numRef>
              <c:f>'Rasch A'!$BB$3:$BB$11</c:f>
              <c:numCache>
                <c:formatCode>General</c:formatCode>
                <c:ptCount val="9"/>
                <c:pt idx="0">
                  <c:v>4.0931461415557076</c:v>
                </c:pt>
                <c:pt idx="1">
                  <c:v>2.5933721629415407</c:v>
                </c:pt>
                <c:pt idx="2">
                  <c:v>1.3931219057051234</c:v>
                </c:pt>
                <c:pt idx="3">
                  <c:v>1.3931219057051234</c:v>
                </c:pt>
                <c:pt idx="4">
                  <c:v>0.50039128089596274</c:v>
                </c:pt>
                <c:pt idx="5">
                  <c:v>0.50039128089596274</c:v>
                </c:pt>
                <c:pt idx="6">
                  <c:v>-0.9860954409705589</c:v>
                </c:pt>
                <c:pt idx="7">
                  <c:v>-0.9860954409705589</c:v>
                </c:pt>
                <c:pt idx="8">
                  <c:v>-2.5075167478240079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B2-4E81-9385-DE45B5125541}"/>
            </c:ext>
          </c:extLst>
        </c:ser>
        <c:ser>
          <c:idx val="1"/>
          <c:order val="1"/>
          <c:tx>
            <c:v>Difficulty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'Rasch A'!$BA$13:$BA$22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xVal>
          <c:yVal>
            <c:numRef>
              <c:f>'Rasch A'!$BB$13:$BB$22</c:f>
              <c:numCache>
                <c:formatCode>General</c:formatCode>
                <c:ptCount val="10"/>
                <c:pt idx="0">
                  <c:v>-2.5040776135700167</c:v>
                </c:pt>
                <c:pt idx="1">
                  <c:v>-2.5060881893049185</c:v>
                </c:pt>
                <c:pt idx="2">
                  <c:v>-2.5060881893049185</c:v>
                </c:pt>
                <c:pt idx="3">
                  <c:v>-1.3462382348173467</c:v>
                </c:pt>
                <c:pt idx="4">
                  <c:v>-0.47786678044112318</c:v>
                </c:pt>
                <c:pt idx="5">
                  <c:v>0.28117487130438812</c:v>
                </c:pt>
                <c:pt idx="6">
                  <c:v>0.28117487130438806</c:v>
                </c:pt>
                <c:pt idx="7">
                  <c:v>1.0052994923337806</c:v>
                </c:pt>
                <c:pt idx="8">
                  <c:v>3.8874479465539626</c:v>
                </c:pt>
                <c:pt idx="9">
                  <c:v>3.8874479465539626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8B2-4E81-9385-DE45B5125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1998728"/>
        <c:axId val="461997944"/>
      </c:scatterChart>
      <c:valAx>
        <c:axId val="461998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997944"/>
        <c:crosses val="autoZero"/>
        <c:crossBetween val="midCat"/>
      </c:valAx>
      <c:valAx>
        <c:axId val="461997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9987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133350</xdr:colOff>
      <xdr:row>3</xdr:row>
      <xdr:rowOff>147637</xdr:rowOff>
    </xdr:from>
    <xdr:to>
      <xdr:col>61</xdr:col>
      <xdr:colOff>438150</xdr:colOff>
      <xdr:row>18</xdr:row>
      <xdr:rowOff>14287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F02ADD3-371D-4C15-B6DE-5889544AD2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%20Detailed\Rasch.xlsx" TargetMode="External"/><Relationship Id="rId1" Type="http://schemas.openxmlformats.org/officeDocument/2006/relationships/externalLinkPath" Target="Rasch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ocuments\A%20Real%20Statistics%202020\Examples\Real%20Statistics%20Examples%20Correlation-Reliability%2015%20May%202021.xlsx" TargetMode="External"/><Relationship Id="rId1" Type="http://schemas.openxmlformats.org/officeDocument/2006/relationships/externalLinkPath" Target="/Users/user/Documents/A%20Real%20Statistics%202020/Examples/Real%20Statistics%20Examples%20Correlation-Reliability%2015%20May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>
        <row r="3">
          <cell r="BA3">
            <v>1</v>
          </cell>
          <cell r="BB3">
            <v>4.0931461415557076</v>
          </cell>
        </row>
        <row r="4">
          <cell r="BA4">
            <v>1</v>
          </cell>
          <cell r="BB4">
            <v>2.5933721629415407</v>
          </cell>
        </row>
        <row r="5">
          <cell r="BA5">
            <v>1</v>
          </cell>
          <cell r="BB5">
            <v>1.3931219057051234</v>
          </cell>
        </row>
        <row r="6">
          <cell r="BA6">
            <v>1</v>
          </cell>
          <cell r="BB6">
            <v>1.3931219057051234</v>
          </cell>
        </row>
        <row r="7">
          <cell r="BA7">
            <v>1</v>
          </cell>
          <cell r="BB7">
            <v>0.50039128089596274</v>
          </cell>
        </row>
        <row r="8">
          <cell r="BA8">
            <v>1</v>
          </cell>
          <cell r="BB8">
            <v>0.50039128089596274</v>
          </cell>
        </row>
        <row r="9">
          <cell r="BA9">
            <v>1</v>
          </cell>
          <cell r="BB9">
            <v>-0.9860954409705589</v>
          </cell>
        </row>
        <row r="10">
          <cell r="BA10">
            <v>1</v>
          </cell>
          <cell r="BB10">
            <v>-0.9860954409705589</v>
          </cell>
        </row>
        <row r="11">
          <cell r="BA11">
            <v>1</v>
          </cell>
          <cell r="BB11">
            <v>-2.5075167478240079</v>
          </cell>
        </row>
        <row r="13">
          <cell r="BA13">
            <v>2</v>
          </cell>
          <cell r="BB13">
            <v>-2.5040776135700167</v>
          </cell>
        </row>
        <row r="14">
          <cell r="BA14">
            <v>2</v>
          </cell>
          <cell r="BB14">
            <v>-2.5060881893049185</v>
          </cell>
        </row>
        <row r="15">
          <cell r="BA15">
            <v>2</v>
          </cell>
          <cell r="BB15">
            <v>-2.5060881893049185</v>
          </cell>
        </row>
        <row r="16">
          <cell r="BA16">
            <v>2</v>
          </cell>
          <cell r="BB16">
            <v>-1.3462382348173467</v>
          </cell>
        </row>
        <row r="17">
          <cell r="BA17">
            <v>2</v>
          </cell>
          <cell r="BB17">
            <v>-0.47786678044112318</v>
          </cell>
        </row>
        <row r="18">
          <cell r="BA18">
            <v>2</v>
          </cell>
          <cell r="BB18">
            <v>0.28117487130438812</v>
          </cell>
        </row>
        <row r="19">
          <cell r="BA19">
            <v>2</v>
          </cell>
          <cell r="BB19">
            <v>0.28117487130438806</v>
          </cell>
        </row>
        <row r="20">
          <cell r="BA20">
            <v>2</v>
          </cell>
          <cell r="BB20">
            <v>1.0052994923337806</v>
          </cell>
        </row>
        <row r="21">
          <cell r="BA21">
            <v>2</v>
          </cell>
          <cell r="BB21">
            <v>3.8874479465539626</v>
          </cell>
        </row>
        <row r="22">
          <cell r="BA22">
            <v>2</v>
          </cell>
          <cell r="BB22">
            <v>3.8874479465539626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C0"/>
      <sheetName val="TOC"/>
      <sheetName val="Cov"/>
      <sheetName val="Corr"/>
      <sheetName val="Corr A"/>
      <sheetName val="Corr B"/>
      <sheetName val="Scatter"/>
      <sheetName val="Scatter 1"/>
      <sheetName val="Scatter 2"/>
      <sheetName val="Corr 0"/>
      <sheetName val="Corr 0a"/>
      <sheetName val="Corr 0b"/>
      <sheetName val="Corr 1"/>
      <sheetName val="Corr 1a"/>
      <sheetName val="Corr 2"/>
      <sheetName val="Corr 3"/>
      <sheetName val="Corr 3a"/>
      <sheetName val="Corr 3b"/>
      <sheetName val="Corr 4"/>
      <sheetName val="Corr 5"/>
      <sheetName val="Corr Power"/>
      <sheetName val="2 Corr"/>
      <sheetName val="2 Corr Dep 1"/>
      <sheetName val="2 Corr Dep 2"/>
      <sheetName val="2 Corr Dep 3"/>
      <sheetName val="Corr and T"/>
      <sheetName val="Corr and Chi-sq"/>
      <sheetName val="Biserial"/>
      <sheetName val="Spearman Rho 1"/>
      <sheetName val="Spearman Rho 1a"/>
      <sheetName val="Spearman Rho 2"/>
      <sheetName val="Spearman Rho 2a"/>
      <sheetName val="Spearman Rho 3"/>
      <sheetName val="Kendall's Tau"/>
      <sheetName val="Kendall Tau 1"/>
      <sheetName val="Kendall Tau 2"/>
      <sheetName val="Kendall Tau 3"/>
      <sheetName val="Box-Cox 1"/>
      <sheetName val="Box-Cox 2"/>
      <sheetName val="Box-Cox 3"/>
      <sheetName val="Polychoric 1"/>
      <sheetName val="Polychoric 2"/>
      <sheetName val="Polychoric 3"/>
      <sheetName val="Polychoric 4"/>
      <sheetName val="Polychoric 5"/>
      <sheetName val="OChisq"/>
      <sheetName val="OChiSq 1"/>
      <sheetName val="OChisq 2"/>
      <sheetName val="Pearson Table"/>
      <sheetName val="Sp Rho Table"/>
      <sheetName val="Ken Tau Table"/>
      <sheetName val="Split-half"/>
      <sheetName val="Split-half 1"/>
      <sheetName val="Split-half 2"/>
      <sheetName val="Split-half 3"/>
      <sheetName val="Split-half 4"/>
      <sheetName val="KRF20"/>
      <sheetName val="Cronbach"/>
      <sheetName val="Cronbach 1"/>
      <sheetName val="Cronbach 2"/>
      <sheetName val="Cronbach 3"/>
      <sheetName val="Cronbach 4"/>
      <sheetName val="Cronbach 5"/>
      <sheetName val="Kappa"/>
      <sheetName val=" Kappa A"/>
      <sheetName val="Kappa 0"/>
      <sheetName val="Kappa 1"/>
      <sheetName val="FKappa"/>
      <sheetName val="Kendall W"/>
      <sheetName val="Kendall W 1"/>
      <sheetName val="Krip cat"/>
      <sheetName val="Krip ser"/>
      <sheetName val="Krip ord"/>
      <sheetName val="Krip int"/>
      <sheetName val="Krip ratio"/>
      <sheetName val="K rating"/>
      <sheetName val="K summary"/>
      <sheetName val="Gwet cat"/>
      <sheetName val="Gwet int"/>
      <sheetName val="Gwet"/>
      <sheetName val="Bland"/>
      <sheetName val="Bland 1"/>
      <sheetName val="Lin"/>
      <sheetName val="Item"/>
      <sheetName val="Rasch A"/>
      <sheetName val="Rasch B"/>
      <sheetName val="Rasch C"/>
      <sheetName val="Rasch D"/>
      <sheetName val="Rasch E"/>
      <sheetName val="Rasch F"/>
      <sheetName val="Rasch G"/>
      <sheetName val="PROX"/>
      <sheetName val="U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>
        <row r="3">
          <cell r="BA3">
            <v>1</v>
          </cell>
        </row>
      </sheetData>
      <sheetData sheetId="85" refreshError="1"/>
      <sheetData sheetId="86">
        <row r="1">
          <cell r="B1" t="str">
            <v>logit y</v>
          </cell>
        </row>
      </sheetData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9DC38-6108-48BF-8724-0AA9239438D7}">
  <sheetPr codeName="Sheet1"/>
  <dimension ref="A1:B6"/>
  <sheetViews>
    <sheetView tabSelected="1" workbookViewId="0"/>
  </sheetViews>
  <sheetFormatPr defaultRowHeight="14.5" x14ac:dyDescent="0.35"/>
  <cols>
    <col min="2" max="2" width="9.54296875" bestFit="1" customWidth="1"/>
  </cols>
  <sheetData>
    <row r="1" spans="1:2" x14ac:dyDescent="0.35">
      <c r="A1" t="s">
        <v>31</v>
      </c>
    </row>
    <row r="2" spans="1:2" x14ac:dyDescent="0.35">
      <c r="A2" t="s">
        <v>34</v>
      </c>
    </row>
    <row r="4" spans="1:2" x14ac:dyDescent="0.35">
      <c r="A4" t="s">
        <v>32</v>
      </c>
      <c r="B4" s="61">
        <v>45020</v>
      </c>
    </row>
    <row r="6" spans="1:2" x14ac:dyDescent="0.35">
      <c r="A6" s="62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6BE50-5B52-416E-AA58-8BC0DFCE4494}">
  <sheetPr codeName="Sheet40"/>
  <dimension ref="A1:BY322"/>
  <sheetViews>
    <sheetView zoomScaleNormal="100" workbookViewId="0"/>
  </sheetViews>
  <sheetFormatPr defaultRowHeight="14.5" x14ac:dyDescent="0.35"/>
  <cols>
    <col min="1" max="1" width="4.1796875" customWidth="1"/>
    <col min="2" max="37" width="5.7265625" customWidth="1"/>
    <col min="53" max="53" width="5" customWidth="1"/>
  </cols>
  <sheetData>
    <row r="1" spans="1:77" x14ac:dyDescent="0.35">
      <c r="A1" s="1" t="s">
        <v>0</v>
      </c>
      <c r="AN1" t="s">
        <v>1</v>
      </c>
    </row>
    <row r="3" spans="1:77" x14ac:dyDescent="0.3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  <c r="AN3">
        <v>1</v>
      </c>
      <c r="AO3">
        <v>2</v>
      </c>
      <c r="AP3">
        <v>3</v>
      </c>
      <c r="AQ3">
        <v>4</v>
      </c>
      <c r="AR3">
        <v>5</v>
      </c>
      <c r="AS3">
        <v>6</v>
      </c>
      <c r="AT3">
        <v>7</v>
      </c>
      <c r="AU3">
        <v>8</v>
      </c>
      <c r="AV3">
        <v>9</v>
      </c>
      <c r="AW3">
        <v>10</v>
      </c>
      <c r="AX3" s="3" t="s">
        <v>3</v>
      </c>
      <c r="AY3" s="3" t="s">
        <v>4</v>
      </c>
      <c r="BA3">
        <v>1</v>
      </c>
      <c r="BB3">
        <f t="shared" ref="BB3:BB11" si="0">AX4</f>
        <v>4.0931461415557076</v>
      </c>
    </row>
    <row r="4" spans="1:77" ht="15" thickBot="1" x14ac:dyDescent="0.4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 s="4" t="s">
        <v>5</v>
      </c>
      <c r="M4" s="4" t="s">
        <v>3</v>
      </c>
      <c r="AM4" t="s">
        <v>6</v>
      </c>
      <c r="AN4" s="5">
        <f>B257</f>
        <v>0.99863124723459173</v>
      </c>
      <c r="AO4" s="6">
        <f t="shared" ref="AO4:AW12" si="1">C257</f>
        <v>0.99863401269642482</v>
      </c>
      <c r="AP4" s="6">
        <f t="shared" si="1"/>
        <v>0.99863401269642482</v>
      </c>
      <c r="AQ4" s="6">
        <f t="shared" si="1"/>
        <v>0.99565830304472513</v>
      </c>
      <c r="AR4" s="6">
        <f t="shared" si="1"/>
        <v>0.98972013253833613</v>
      </c>
      <c r="AS4" s="6">
        <f t="shared" si="1"/>
        <v>0.97830322211666931</v>
      </c>
      <c r="AT4" s="6">
        <f t="shared" si="1"/>
        <v>0.97830322211666931</v>
      </c>
      <c r="AU4" s="6">
        <f t="shared" si="1"/>
        <v>0.95626987283586584</v>
      </c>
      <c r="AV4" s="6">
        <f t="shared" si="1"/>
        <v>0.55122102638661941</v>
      </c>
      <c r="AW4" s="7">
        <f t="shared" si="1"/>
        <v>0.55122102638661941</v>
      </c>
      <c r="AX4" s="8">
        <f>M257</f>
        <v>4.0931461415557076</v>
      </c>
      <c r="AY4" s="9">
        <f>1/SQRT(Y257)</f>
        <v>1.2935681569672053</v>
      </c>
      <c r="BA4">
        <v>1</v>
      </c>
      <c r="BB4">
        <f t="shared" si="0"/>
        <v>2.5933721629415407</v>
      </c>
    </row>
    <row r="5" spans="1:77" x14ac:dyDescent="0.35">
      <c r="A5" t="s">
        <v>6</v>
      </c>
      <c r="B5" s="10"/>
      <c r="C5" s="11">
        <v>1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0</v>
      </c>
      <c r="K5" s="12">
        <v>1</v>
      </c>
      <c r="L5">
        <f t="shared" ref="L5:L13" si="2">AVERAGE(B5:K5)</f>
        <v>0.88888888888888884</v>
      </c>
      <c r="M5" s="13">
        <f>LN(L5/(1-L5))</f>
        <v>2.0794415416798353</v>
      </c>
      <c r="AM5" t="s">
        <v>7</v>
      </c>
      <c r="AN5" s="14">
        <f t="shared" ref="AN5:AN12" si="3">B258</f>
        <v>0.99390561401605515</v>
      </c>
      <c r="AO5" s="15">
        <f t="shared" si="1"/>
        <v>0.9939178691132744</v>
      </c>
      <c r="AP5" s="15">
        <f t="shared" si="1"/>
        <v>0.9939178691132744</v>
      </c>
      <c r="AQ5" s="15">
        <f t="shared" si="1"/>
        <v>0.98086521984974273</v>
      </c>
      <c r="AR5" s="15">
        <f t="shared" si="1"/>
        <v>0.95559675288664925</v>
      </c>
      <c r="AS5" s="15">
        <f t="shared" si="1"/>
        <v>0.90973835986113993</v>
      </c>
      <c r="AT5" s="15">
        <f t="shared" si="1"/>
        <v>0.90973835986113993</v>
      </c>
      <c r="AU5" s="15">
        <f t="shared" si="1"/>
        <v>0.83016420632570764</v>
      </c>
      <c r="AV5" s="15">
        <f t="shared" si="1"/>
        <v>0.21541203452769775</v>
      </c>
      <c r="AW5" s="16">
        <f t="shared" si="1"/>
        <v>0.21541203452769775</v>
      </c>
      <c r="AX5" s="17">
        <f t="shared" ref="AX5:AX12" si="4">M258</f>
        <v>2.5933721629415407</v>
      </c>
      <c r="AY5" s="18">
        <f t="shared" ref="AY5:AY12" si="5">1/SQRT(Y258)</f>
        <v>1.1763992002477015</v>
      </c>
      <c r="BA5">
        <v>1</v>
      </c>
      <c r="BB5">
        <f t="shared" si="0"/>
        <v>1.3931219057051234</v>
      </c>
    </row>
    <row r="6" spans="1:77" x14ac:dyDescent="0.35">
      <c r="A6" t="s">
        <v>7</v>
      </c>
      <c r="B6" s="19">
        <v>1</v>
      </c>
      <c r="C6" s="20">
        <v>1</v>
      </c>
      <c r="D6" s="20">
        <v>1</v>
      </c>
      <c r="E6" s="20">
        <v>0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1">
        <v>0</v>
      </c>
      <c r="L6">
        <f t="shared" si="2"/>
        <v>0.8</v>
      </c>
      <c r="M6" s="22">
        <f t="shared" ref="M6:M13" si="6">LN(L6/(1-L6))</f>
        <v>1.3862943611198908</v>
      </c>
      <c r="AM6" t="s">
        <v>8</v>
      </c>
      <c r="AN6" s="14">
        <f t="shared" si="3"/>
        <v>0.98007244860383735</v>
      </c>
      <c r="AO6" s="15">
        <f t="shared" si="1"/>
        <v>0.98011196396304479</v>
      </c>
      <c r="AP6" s="15">
        <f t="shared" si="1"/>
        <v>0.98011196396304479</v>
      </c>
      <c r="AQ6" s="15">
        <f t="shared" si="1"/>
        <v>0.93924211550507852</v>
      </c>
      <c r="AR6" s="15">
        <f t="shared" si="1"/>
        <v>0.86648979530639714</v>
      </c>
      <c r="AS6" s="15">
        <f t="shared" si="1"/>
        <v>0.75244469291479088</v>
      </c>
      <c r="AT6" s="15">
        <f t="shared" si="1"/>
        <v>0.75244469291479088</v>
      </c>
      <c r="AU6" s="15">
        <f t="shared" si="1"/>
        <v>0.59581089337475657</v>
      </c>
      <c r="AV6" s="15">
        <f t="shared" si="1"/>
        <v>7.6466307648270962E-2</v>
      </c>
      <c r="AW6" s="16">
        <f t="shared" si="1"/>
        <v>7.6466307648270962E-2</v>
      </c>
      <c r="AX6" s="17">
        <f t="shared" si="4"/>
        <v>1.3931219057051234</v>
      </c>
      <c r="AY6" s="18">
        <f t="shared" si="5"/>
        <v>1.0071412279121208</v>
      </c>
      <c r="BA6">
        <v>1</v>
      </c>
      <c r="BB6">
        <f t="shared" si="0"/>
        <v>1.3931219057051234</v>
      </c>
      <c r="BM6" t="s">
        <v>9</v>
      </c>
    </row>
    <row r="7" spans="1:77" x14ac:dyDescent="0.35">
      <c r="A7" t="s">
        <v>8</v>
      </c>
      <c r="B7" s="19">
        <v>1</v>
      </c>
      <c r="C7" s="20">
        <v>1</v>
      </c>
      <c r="D7" s="20">
        <v>1</v>
      </c>
      <c r="E7" s="20">
        <v>1</v>
      </c>
      <c r="F7" s="20">
        <v>1</v>
      </c>
      <c r="G7" s="20">
        <v>1</v>
      </c>
      <c r="H7" s="20">
        <v>0</v>
      </c>
      <c r="I7" s="20">
        <v>1</v>
      </c>
      <c r="J7" s="20">
        <v>0</v>
      </c>
      <c r="K7" s="21">
        <v>0</v>
      </c>
      <c r="L7">
        <f t="shared" si="2"/>
        <v>0.7</v>
      </c>
      <c r="M7" s="22">
        <f t="shared" si="6"/>
        <v>0.84729786038720345</v>
      </c>
      <c r="AM7" t="s">
        <v>10</v>
      </c>
      <c r="AN7" s="14">
        <f t="shared" si="3"/>
        <v>0.98007244860383735</v>
      </c>
      <c r="AO7" s="15">
        <f t="shared" si="1"/>
        <v>0.98011196396304479</v>
      </c>
      <c r="AP7" s="15">
        <f t="shared" si="1"/>
        <v>0.98011196396304479</v>
      </c>
      <c r="AQ7" s="15">
        <f t="shared" si="1"/>
        <v>0.93924211550507852</v>
      </c>
      <c r="AR7" s="15">
        <f t="shared" si="1"/>
        <v>0.86648979530639714</v>
      </c>
      <c r="AS7" s="15">
        <f t="shared" si="1"/>
        <v>0.75244469291479088</v>
      </c>
      <c r="AT7" s="15">
        <f t="shared" si="1"/>
        <v>0.75244469291479088</v>
      </c>
      <c r="AU7" s="15">
        <f t="shared" si="1"/>
        <v>0.59581089337475657</v>
      </c>
      <c r="AV7" s="15">
        <f t="shared" si="1"/>
        <v>7.6466307648270962E-2</v>
      </c>
      <c r="AW7" s="16">
        <f t="shared" si="1"/>
        <v>7.6466307648270962E-2</v>
      </c>
      <c r="AX7" s="17">
        <f t="shared" si="4"/>
        <v>1.3931219057051234</v>
      </c>
      <c r="AY7" s="18">
        <f t="shared" si="5"/>
        <v>1.0071412279121208</v>
      </c>
      <c r="BA7">
        <v>1</v>
      </c>
      <c r="BB7">
        <f t="shared" si="0"/>
        <v>0.50039128089596274</v>
      </c>
    </row>
    <row r="8" spans="1:77" x14ac:dyDescent="0.35">
      <c r="A8" t="s">
        <v>10</v>
      </c>
      <c r="B8" s="19">
        <v>1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0</v>
      </c>
      <c r="I8" s="20">
        <v>1</v>
      </c>
      <c r="J8" s="20">
        <v>0</v>
      </c>
      <c r="K8" s="21">
        <v>0</v>
      </c>
      <c r="L8">
        <f t="shared" si="2"/>
        <v>0.7</v>
      </c>
      <c r="M8" s="22">
        <f t="shared" si="6"/>
        <v>0.84729786038720345</v>
      </c>
      <c r="AM8" t="s">
        <v>11</v>
      </c>
      <c r="AN8" s="14">
        <f t="shared" si="3"/>
        <v>0.95272690139078497</v>
      </c>
      <c r="AO8" s="15">
        <f t="shared" si="1"/>
        <v>0.95281803117518737</v>
      </c>
      <c r="AP8" s="15">
        <f t="shared" si="1"/>
        <v>0.95281803117518737</v>
      </c>
      <c r="AQ8" s="15">
        <f t="shared" si="1"/>
        <v>0.8636614948593877</v>
      </c>
      <c r="AR8" s="15">
        <f t="shared" si="1"/>
        <v>0.72673821921504689</v>
      </c>
      <c r="AS8" s="15">
        <f t="shared" si="1"/>
        <v>0.55466984832237454</v>
      </c>
      <c r="AT8" s="15">
        <f t="shared" si="1"/>
        <v>0.55466984832237454</v>
      </c>
      <c r="AU8" s="15">
        <f t="shared" si="1"/>
        <v>0.37657861069912518</v>
      </c>
      <c r="AV8" s="15">
        <f t="shared" si="1"/>
        <v>3.2815338741916257E-2</v>
      </c>
      <c r="AW8" s="16">
        <f t="shared" si="1"/>
        <v>3.2815338741916257E-2</v>
      </c>
      <c r="AX8" s="17">
        <f t="shared" si="4"/>
        <v>0.50039128089596274</v>
      </c>
      <c r="AY8" s="18">
        <f t="shared" si="5"/>
        <v>0.8967413766832385</v>
      </c>
      <c r="BA8">
        <v>1</v>
      </c>
      <c r="BB8">
        <f t="shared" si="0"/>
        <v>0.50039128089596274</v>
      </c>
      <c r="BM8" t="s">
        <v>12</v>
      </c>
      <c r="BN8" s="23">
        <v>25</v>
      </c>
    </row>
    <row r="9" spans="1:77" x14ac:dyDescent="0.35">
      <c r="A9" t="s">
        <v>11</v>
      </c>
      <c r="B9" s="19">
        <v>1</v>
      </c>
      <c r="C9" s="20">
        <v>1</v>
      </c>
      <c r="D9" s="20">
        <v>1</v>
      </c>
      <c r="E9" s="20">
        <v>1</v>
      </c>
      <c r="F9" s="20">
        <v>0</v>
      </c>
      <c r="G9" s="20">
        <v>1</v>
      </c>
      <c r="H9" s="20">
        <v>1</v>
      </c>
      <c r="I9" s="20">
        <v>0</v>
      </c>
      <c r="J9" s="20">
        <v>0</v>
      </c>
      <c r="K9" s="21">
        <v>0</v>
      </c>
      <c r="L9">
        <f t="shared" si="2"/>
        <v>0.6</v>
      </c>
      <c r="M9" s="22">
        <f t="shared" si="6"/>
        <v>0.40546510810816422</v>
      </c>
      <c r="AM9" t="s">
        <v>13</v>
      </c>
      <c r="AN9" s="14">
        <f t="shared" si="3"/>
        <v>0.95272690139078497</v>
      </c>
      <c r="AO9" s="15">
        <f t="shared" si="1"/>
        <v>0.95281803117518737</v>
      </c>
      <c r="AP9" s="15">
        <f t="shared" si="1"/>
        <v>0.95281803117518737</v>
      </c>
      <c r="AQ9" s="15">
        <f t="shared" si="1"/>
        <v>0.8636614948593877</v>
      </c>
      <c r="AR9" s="15">
        <f t="shared" si="1"/>
        <v>0.72673821921504689</v>
      </c>
      <c r="AS9" s="15">
        <f t="shared" si="1"/>
        <v>0.55466984832237454</v>
      </c>
      <c r="AT9" s="15">
        <f t="shared" si="1"/>
        <v>0.55466984832237454</v>
      </c>
      <c r="AU9" s="15">
        <f t="shared" si="1"/>
        <v>0.37657861069912518</v>
      </c>
      <c r="AV9" s="15">
        <f t="shared" si="1"/>
        <v>3.2815338741916257E-2</v>
      </c>
      <c r="AW9" s="16">
        <f t="shared" si="1"/>
        <v>3.2815338741916257E-2</v>
      </c>
      <c r="AX9" s="17">
        <f t="shared" si="4"/>
        <v>0.50039128089596274</v>
      </c>
      <c r="AY9" s="18">
        <f t="shared" si="5"/>
        <v>0.8967413766832385</v>
      </c>
      <c r="BA9">
        <v>1</v>
      </c>
      <c r="BB9">
        <f t="shared" si="0"/>
        <v>-0.9860954409705589</v>
      </c>
      <c r="BM9" t="s">
        <v>14</v>
      </c>
      <c r="BN9" s="24">
        <v>1.0000000000000001E-5</v>
      </c>
    </row>
    <row r="10" spans="1:77" x14ac:dyDescent="0.35">
      <c r="A10" t="s">
        <v>13</v>
      </c>
      <c r="B10" s="19">
        <v>1</v>
      </c>
      <c r="C10" s="20">
        <v>1</v>
      </c>
      <c r="D10" s="20">
        <v>1</v>
      </c>
      <c r="E10" s="20">
        <v>1</v>
      </c>
      <c r="F10" s="20">
        <v>1</v>
      </c>
      <c r="G10" s="20">
        <v>0</v>
      </c>
      <c r="H10" s="20">
        <v>1</v>
      </c>
      <c r="I10" s="20">
        <v>0</v>
      </c>
      <c r="J10" s="20">
        <v>0</v>
      </c>
      <c r="K10" s="21">
        <v>0</v>
      </c>
      <c r="L10">
        <f t="shared" si="2"/>
        <v>0.6</v>
      </c>
      <c r="M10" s="22">
        <f t="shared" si="6"/>
        <v>0.40546510810816422</v>
      </c>
      <c r="AM10" t="s">
        <v>15</v>
      </c>
      <c r="AN10" s="14">
        <f t="shared" si="3"/>
        <v>0.82019162130806322</v>
      </c>
      <c r="AO10" s="15">
        <f t="shared" si="1"/>
        <v>0.82049010429241542</v>
      </c>
      <c r="AP10" s="15">
        <f t="shared" si="1"/>
        <v>0.82049010429241542</v>
      </c>
      <c r="AQ10" s="15">
        <f t="shared" si="1"/>
        <v>0.58911292708464491</v>
      </c>
      <c r="AR10" s="15">
        <f t="shared" si="1"/>
        <v>0.37575524598947857</v>
      </c>
      <c r="AS10" s="15">
        <f t="shared" si="1"/>
        <v>0.21991127785440204</v>
      </c>
      <c r="AT10" s="15">
        <f t="shared" si="1"/>
        <v>0.21991127785440209</v>
      </c>
      <c r="AU10" s="15">
        <f t="shared" si="1"/>
        <v>0.12027416278713189</v>
      </c>
      <c r="AV10" s="15">
        <f t="shared" si="1"/>
        <v>7.6207238189462513E-3</v>
      </c>
      <c r="AW10" s="16">
        <f t="shared" si="1"/>
        <v>7.6207238189462513E-3</v>
      </c>
      <c r="AX10" s="17">
        <f t="shared" si="4"/>
        <v>-0.9860954409705589</v>
      </c>
      <c r="AY10" s="18">
        <f t="shared" si="5"/>
        <v>0.85042320390163428</v>
      </c>
      <c r="BA10">
        <v>1</v>
      </c>
      <c r="BB10">
        <f t="shared" si="0"/>
        <v>-0.9860954409705589</v>
      </c>
      <c r="BM10" t="s">
        <v>16</v>
      </c>
      <c r="BN10" s="25">
        <v>1.3</v>
      </c>
    </row>
    <row r="11" spans="1:77" x14ac:dyDescent="0.35">
      <c r="A11" t="s">
        <v>15</v>
      </c>
      <c r="B11" s="19">
        <v>1</v>
      </c>
      <c r="C11" s="20">
        <v>1</v>
      </c>
      <c r="D11" s="20">
        <v>1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1">
        <v>0</v>
      </c>
      <c r="L11">
        <f t="shared" si="2"/>
        <v>0.4</v>
      </c>
      <c r="M11" s="22">
        <f t="shared" si="6"/>
        <v>-0.40546510810816427</v>
      </c>
      <c r="AM11" t="s">
        <v>17</v>
      </c>
      <c r="AN11" s="14">
        <f t="shared" si="3"/>
        <v>0.82019162130806322</v>
      </c>
      <c r="AO11" s="15">
        <f t="shared" si="1"/>
        <v>0.82049010429241542</v>
      </c>
      <c r="AP11" s="15">
        <f t="shared" si="1"/>
        <v>0.82049010429241542</v>
      </c>
      <c r="AQ11" s="15">
        <f t="shared" si="1"/>
        <v>0.58911292708464491</v>
      </c>
      <c r="AR11" s="15">
        <f t="shared" si="1"/>
        <v>0.37575524598947857</v>
      </c>
      <c r="AS11" s="15">
        <f t="shared" si="1"/>
        <v>0.21991127785440204</v>
      </c>
      <c r="AT11" s="15">
        <f t="shared" si="1"/>
        <v>0.21991127785440209</v>
      </c>
      <c r="AU11" s="15">
        <f t="shared" si="1"/>
        <v>0.12027416278713189</v>
      </c>
      <c r="AV11" s="15">
        <f t="shared" si="1"/>
        <v>7.6207238189462513E-3</v>
      </c>
      <c r="AW11" s="16">
        <f t="shared" si="1"/>
        <v>7.6207238189462513E-3</v>
      </c>
      <c r="AX11" s="17">
        <f t="shared" si="4"/>
        <v>-0.9860954409705589</v>
      </c>
      <c r="AY11" s="18">
        <f t="shared" si="5"/>
        <v>0.85042320390163428</v>
      </c>
      <c r="BA11">
        <v>1</v>
      </c>
      <c r="BB11">
        <f t="shared" si="0"/>
        <v>-2.5075167478240079</v>
      </c>
    </row>
    <row r="12" spans="1:77" x14ac:dyDescent="0.35">
      <c r="A12" t="s">
        <v>17</v>
      </c>
      <c r="B12" s="19">
        <v>1</v>
      </c>
      <c r="C12" s="20">
        <v>0</v>
      </c>
      <c r="D12" s="20">
        <v>1</v>
      </c>
      <c r="E12" s="20">
        <v>0</v>
      </c>
      <c r="F12" s="20">
        <v>1</v>
      </c>
      <c r="G12" s="20">
        <v>0</v>
      </c>
      <c r="H12" s="20">
        <v>1</v>
      </c>
      <c r="I12" s="20">
        <v>0</v>
      </c>
      <c r="J12" s="20">
        <v>0</v>
      </c>
      <c r="K12" s="21">
        <v>0</v>
      </c>
      <c r="L12">
        <f t="shared" si="2"/>
        <v>0.4</v>
      </c>
      <c r="M12" s="22">
        <f t="shared" si="6"/>
        <v>-0.40546510810816427</v>
      </c>
      <c r="AM12" t="s">
        <v>18</v>
      </c>
      <c r="AN12" s="26">
        <f t="shared" si="3"/>
        <v>0.49920424523317908</v>
      </c>
      <c r="AO12" s="27">
        <f t="shared" si="1"/>
        <v>0.49971055402221026</v>
      </c>
      <c r="AP12" s="27">
        <f t="shared" si="1"/>
        <v>0.49971055402221026</v>
      </c>
      <c r="AQ12" s="27">
        <f t="shared" si="1"/>
        <v>0.23857102722767631</v>
      </c>
      <c r="AR12" s="27">
        <f t="shared" si="1"/>
        <v>0.11624972661866961</v>
      </c>
      <c r="AS12" s="27">
        <f t="shared" si="1"/>
        <v>5.8030029162059085E-2</v>
      </c>
      <c r="AT12" s="27">
        <f t="shared" si="1"/>
        <v>5.8030029162059113E-2</v>
      </c>
      <c r="AU12" s="27">
        <f t="shared" si="1"/>
        <v>2.9010275760441018E-2</v>
      </c>
      <c r="AV12" s="27">
        <f t="shared" si="1"/>
        <v>1.6753384805673263E-3</v>
      </c>
      <c r="AW12" s="28">
        <f t="shared" si="1"/>
        <v>1.6753384805673263E-3</v>
      </c>
      <c r="AX12" s="29">
        <f t="shared" si="4"/>
        <v>-2.5075167478240079</v>
      </c>
      <c r="AY12" s="30">
        <f t="shared" si="5"/>
        <v>0.92244146003791971</v>
      </c>
      <c r="BM12" t="e">
        <f t="array" aca="1" ref="BM12:BY23" ca="1">RASCH(A4:K13,TRUE,BN8,BN9)</f>
        <v>#NAME?</v>
      </c>
      <c r="BN12" t="e">
        <f ca="1"/>
        <v>#NAME?</v>
      </c>
      <c r="BO12" t="e">
        <f ca="1"/>
        <v>#NAME?</v>
      </c>
      <c r="BP12" t="e">
        <f ca="1"/>
        <v>#NAME?</v>
      </c>
      <c r="BQ12" t="e">
        <f ca="1"/>
        <v>#NAME?</v>
      </c>
      <c r="BR12" t="e">
        <f ca="1"/>
        <v>#NAME?</v>
      </c>
      <c r="BS12" t="e">
        <f ca="1"/>
        <v>#NAME?</v>
      </c>
      <c r="BT12" t="e">
        <f ca="1"/>
        <v>#NAME?</v>
      </c>
      <c r="BU12" t="e">
        <f ca="1"/>
        <v>#NAME?</v>
      </c>
      <c r="BV12" t="e">
        <f ca="1"/>
        <v>#NAME?</v>
      </c>
      <c r="BW12" t="e">
        <f ca="1"/>
        <v>#NAME?</v>
      </c>
      <c r="BX12" s="3" t="e">
        <f ca="1"/>
        <v>#NAME?</v>
      </c>
      <c r="BY12" s="3" t="e">
        <f ca="1"/>
        <v>#NAME?</v>
      </c>
    </row>
    <row r="13" spans="1:77" ht="15" thickBot="1" x14ac:dyDescent="0.4">
      <c r="A13" t="s">
        <v>18</v>
      </c>
      <c r="B13" s="41">
        <v>0</v>
      </c>
      <c r="C13" s="42">
        <v>1</v>
      </c>
      <c r="D13" s="42">
        <v>0</v>
      </c>
      <c r="E13" s="42">
        <v>1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3">
        <v>0</v>
      </c>
      <c r="L13">
        <f t="shared" si="2"/>
        <v>0.2</v>
      </c>
      <c r="M13" s="44">
        <f t="shared" si="6"/>
        <v>-1.3862943611198906</v>
      </c>
      <c r="AM13" t="s">
        <v>19</v>
      </c>
      <c r="AN13" s="8">
        <f>B267</f>
        <v>-2.5040776135700167</v>
      </c>
      <c r="AO13" s="45">
        <f t="shared" ref="AO13:AW13" si="7">C267</f>
        <v>-2.5060881893049185</v>
      </c>
      <c r="AP13" s="45">
        <f t="shared" si="7"/>
        <v>-2.5060881893049185</v>
      </c>
      <c r="AQ13" s="45">
        <f t="shared" si="7"/>
        <v>-1.3462382348173467</v>
      </c>
      <c r="AR13" s="45">
        <f t="shared" si="7"/>
        <v>-0.47786678044112318</v>
      </c>
      <c r="AS13" s="45">
        <f t="shared" si="7"/>
        <v>0.28117487130438812</v>
      </c>
      <c r="AT13" s="45">
        <f t="shared" si="7"/>
        <v>0.28117487130438806</v>
      </c>
      <c r="AU13" s="45">
        <f t="shared" si="7"/>
        <v>1.0052994923337806</v>
      </c>
      <c r="AV13" s="45">
        <f t="shared" si="7"/>
        <v>3.8874479465539626</v>
      </c>
      <c r="AW13" s="9">
        <f t="shared" si="7"/>
        <v>3.8874479465539626</v>
      </c>
      <c r="BA13">
        <v>2</v>
      </c>
      <c r="BB13">
        <f t="array" ref="BB13:BB22">TRANSPOSE(AN13:AW13)</f>
        <v>-2.5040776135700167</v>
      </c>
      <c r="BM13" t="e">
        <f ca="1"/>
        <v>#NAME?</v>
      </c>
      <c r="BN13" s="31" t="e">
        <f ca="1"/>
        <v>#NAME?</v>
      </c>
      <c r="BO13" s="32" t="e">
        <f ca="1"/>
        <v>#NAME?</v>
      </c>
      <c r="BP13" s="32" t="e">
        <f ca="1"/>
        <v>#NAME?</v>
      </c>
      <c r="BQ13" s="32" t="e">
        <f ca="1"/>
        <v>#NAME?</v>
      </c>
      <c r="BR13" s="32" t="e">
        <f ca="1"/>
        <v>#NAME?</v>
      </c>
      <c r="BS13" s="32" t="e">
        <f ca="1"/>
        <v>#NAME?</v>
      </c>
      <c r="BT13" s="32" t="e">
        <f ca="1"/>
        <v>#NAME?</v>
      </c>
      <c r="BU13" s="32" t="e">
        <f ca="1"/>
        <v>#NAME?</v>
      </c>
      <c r="BV13" s="32" t="e">
        <f ca="1"/>
        <v>#NAME?</v>
      </c>
      <c r="BW13" s="33" t="e">
        <f ca="1"/>
        <v>#NAME?</v>
      </c>
      <c r="BX13" s="31" t="e">
        <f ca="1"/>
        <v>#NAME?</v>
      </c>
      <c r="BY13" s="33" t="e">
        <f ca="1"/>
        <v>#NAME?</v>
      </c>
    </row>
    <row r="14" spans="1:77" x14ac:dyDescent="0.35">
      <c r="A14" t="s">
        <v>5</v>
      </c>
      <c r="B14">
        <f t="shared" ref="B14:K14" si="8">AVERAGE(B5:B13)</f>
        <v>0.875</v>
      </c>
      <c r="C14">
        <f t="shared" si="8"/>
        <v>0.88888888888888884</v>
      </c>
      <c r="D14">
        <f t="shared" si="8"/>
        <v>0.88888888888888884</v>
      </c>
      <c r="E14">
        <f t="shared" si="8"/>
        <v>0.77777777777777779</v>
      </c>
      <c r="F14">
        <f t="shared" si="8"/>
        <v>0.66666666666666663</v>
      </c>
      <c r="G14">
        <f t="shared" si="8"/>
        <v>0.55555555555555558</v>
      </c>
      <c r="H14">
        <f t="shared" si="8"/>
        <v>0.55555555555555558</v>
      </c>
      <c r="I14">
        <f t="shared" si="8"/>
        <v>0.44444444444444442</v>
      </c>
      <c r="J14">
        <f t="shared" si="8"/>
        <v>0.1111111111111111</v>
      </c>
      <c r="K14">
        <f t="shared" si="8"/>
        <v>0.1111111111111111</v>
      </c>
      <c r="M14">
        <f>AVERAGE(M5:M13)</f>
        <v>0.41933747360602691</v>
      </c>
      <c r="AM14" t="s">
        <v>4</v>
      </c>
      <c r="AN14" s="29">
        <f>1/SQRT(O266)</f>
        <v>1.2113288368812276</v>
      </c>
      <c r="AO14" s="46">
        <f t="shared" ref="AO14:AW14" si="9">1/SQRT(P266)</f>
        <v>1.211895967140189</v>
      </c>
      <c r="AP14" s="46">
        <f t="shared" si="9"/>
        <v>1.211895967140189</v>
      </c>
      <c r="AQ14" s="46">
        <f t="shared" si="9"/>
        <v>0.98128976567526338</v>
      </c>
      <c r="AR14" s="46">
        <f t="shared" si="9"/>
        <v>0.89334938258636942</v>
      </c>
      <c r="AS14" s="46">
        <f t="shared" si="9"/>
        <v>0.85508527851958327</v>
      </c>
      <c r="AT14" s="46">
        <f t="shared" si="9"/>
        <v>0.85508527851958327</v>
      </c>
      <c r="AU14" s="46">
        <f t="shared" si="9"/>
        <v>0.8531847049457737</v>
      </c>
      <c r="AV14" s="46">
        <f t="shared" si="9"/>
        <v>1.2520564971915362</v>
      </c>
      <c r="AW14" s="30">
        <f t="shared" si="9"/>
        <v>1.2520564971915362</v>
      </c>
      <c r="BA14">
        <v>2</v>
      </c>
      <c r="BB14">
        <v>-2.5060881893049185</v>
      </c>
      <c r="BM14" t="e">
        <f ca="1"/>
        <v>#NAME?</v>
      </c>
      <c r="BN14" s="34" t="e">
        <f ca="1"/>
        <v>#NAME?</v>
      </c>
      <c r="BO14" t="e">
        <f ca="1"/>
        <v>#NAME?</v>
      </c>
      <c r="BP14" t="e">
        <f ca="1"/>
        <v>#NAME?</v>
      </c>
      <c r="BQ14" t="e">
        <f ca="1"/>
        <v>#NAME?</v>
      </c>
      <c r="BR14" t="e">
        <f ca="1"/>
        <v>#NAME?</v>
      </c>
      <c r="BS14" t="e">
        <f ca="1"/>
        <v>#NAME?</v>
      </c>
      <c r="BT14" t="e">
        <f ca="1"/>
        <v>#NAME?</v>
      </c>
      <c r="BU14" t="e">
        <f ca="1"/>
        <v>#NAME?</v>
      </c>
      <c r="BV14" t="e">
        <f ca="1"/>
        <v>#NAME?</v>
      </c>
      <c r="BW14" s="35" t="e">
        <f ca="1"/>
        <v>#NAME?</v>
      </c>
      <c r="BX14" s="34" t="e">
        <f ca="1"/>
        <v>#NAME?</v>
      </c>
      <c r="BY14" s="35" t="e">
        <f ca="1"/>
        <v>#NAME?</v>
      </c>
    </row>
    <row r="15" spans="1:77" x14ac:dyDescent="0.35">
      <c r="A15" t="s">
        <v>20</v>
      </c>
      <c r="B15" s="8">
        <f>LN((1-B14)/B14)</f>
        <v>-1.9459101490553135</v>
      </c>
      <c r="C15" s="45">
        <f t="shared" ref="C15:K15" si="10">LN((1-C14)/C14)</f>
        <v>-2.0794415416798353</v>
      </c>
      <c r="D15" s="45">
        <f t="shared" si="10"/>
        <v>-2.0794415416798353</v>
      </c>
      <c r="E15" s="45">
        <f t="shared" si="10"/>
        <v>-1.2527629684953681</v>
      </c>
      <c r="F15" s="45">
        <f t="shared" si="10"/>
        <v>-0.69314718055994506</v>
      </c>
      <c r="G15" s="45">
        <f t="shared" si="10"/>
        <v>-0.22314355131420985</v>
      </c>
      <c r="H15" s="45">
        <f t="shared" si="10"/>
        <v>-0.22314355131420985</v>
      </c>
      <c r="I15" s="45">
        <f t="shared" si="10"/>
        <v>0.22314355131420993</v>
      </c>
      <c r="J15" s="45">
        <f t="shared" si="10"/>
        <v>2.0794415416798357</v>
      </c>
      <c r="K15" s="9">
        <f t="shared" si="10"/>
        <v>2.0794415416798357</v>
      </c>
      <c r="L15">
        <f>AVERAGE(B15:K15)</f>
        <v>-0.41149638494248358</v>
      </c>
      <c r="BA15">
        <v>2</v>
      </c>
      <c r="BB15">
        <v>-2.5060881893049185</v>
      </c>
      <c r="BM15" t="e">
        <f ca="1"/>
        <v>#NAME?</v>
      </c>
      <c r="BN15" s="34" t="e">
        <f ca="1"/>
        <v>#NAME?</v>
      </c>
      <c r="BO15" t="e">
        <f ca="1"/>
        <v>#NAME?</v>
      </c>
      <c r="BP15" t="e">
        <f ca="1"/>
        <v>#NAME?</v>
      </c>
      <c r="BQ15" t="e">
        <f ca="1"/>
        <v>#NAME?</v>
      </c>
      <c r="BR15" t="e">
        <f ca="1"/>
        <v>#NAME?</v>
      </c>
      <c r="BS15" t="e">
        <f ca="1"/>
        <v>#NAME?</v>
      </c>
      <c r="BT15" t="e">
        <f ca="1"/>
        <v>#NAME?</v>
      </c>
      <c r="BU15" t="e">
        <f ca="1"/>
        <v>#NAME?</v>
      </c>
      <c r="BV15" t="e">
        <f ca="1"/>
        <v>#NAME?</v>
      </c>
      <c r="BW15" s="35" t="e">
        <f ca="1"/>
        <v>#NAME?</v>
      </c>
      <c r="BX15" s="34" t="e">
        <f ca="1"/>
        <v>#NAME?</v>
      </c>
      <c r="BY15" s="35" t="e">
        <f ca="1"/>
        <v>#NAME?</v>
      </c>
    </row>
    <row r="16" spans="1:77" x14ac:dyDescent="0.35">
      <c r="A16" t="s">
        <v>21</v>
      </c>
      <c r="B16" s="29">
        <f t="shared" ref="B16:K16" si="11">B15-$L$15</f>
        <v>-1.5344137641128299</v>
      </c>
      <c r="C16" s="46">
        <f t="shared" si="11"/>
        <v>-1.6679451567373518</v>
      </c>
      <c r="D16" s="46">
        <f t="shared" si="11"/>
        <v>-1.6679451567373518</v>
      </c>
      <c r="E16" s="46">
        <f t="shared" si="11"/>
        <v>-0.84126658355288453</v>
      </c>
      <c r="F16" s="46">
        <f t="shared" si="11"/>
        <v>-0.28165079561746148</v>
      </c>
      <c r="G16" s="46">
        <f t="shared" si="11"/>
        <v>0.18835283362827374</v>
      </c>
      <c r="H16" s="46">
        <f t="shared" si="11"/>
        <v>0.18835283362827374</v>
      </c>
      <c r="I16" s="46">
        <f t="shared" si="11"/>
        <v>0.63463993625669346</v>
      </c>
      <c r="J16" s="46">
        <f t="shared" si="11"/>
        <v>2.4909379266223195</v>
      </c>
      <c r="K16" s="30">
        <f t="shared" si="11"/>
        <v>2.4909379266223195</v>
      </c>
      <c r="L16">
        <f>AVERAGE(B16:K16)</f>
        <v>0</v>
      </c>
      <c r="AN16" t="s">
        <v>22</v>
      </c>
      <c r="BA16">
        <v>2</v>
      </c>
      <c r="BB16">
        <v>-1.3462382348173467</v>
      </c>
      <c r="BM16" t="e">
        <f ca="1"/>
        <v>#NAME?</v>
      </c>
      <c r="BN16" s="34" t="e">
        <f ca="1"/>
        <v>#NAME?</v>
      </c>
      <c r="BO16" t="e">
        <f ca="1"/>
        <v>#NAME?</v>
      </c>
      <c r="BP16" t="e">
        <f ca="1"/>
        <v>#NAME?</v>
      </c>
      <c r="BQ16" t="e">
        <f ca="1"/>
        <v>#NAME?</v>
      </c>
      <c r="BR16" t="e">
        <f ca="1"/>
        <v>#NAME?</v>
      </c>
      <c r="BS16" t="e">
        <f ca="1"/>
        <v>#NAME?</v>
      </c>
      <c r="BT16" t="e">
        <f ca="1"/>
        <v>#NAME?</v>
      </c>
      <c r="BU16" t="e">
        <f ca="1"/>
        <v>#NAME?</v>
      </c>
      <c r="BV16" t="e">
        <f ca="1"/>
        <v>#NAME?</v>
      </c>
      <c r="BW16" s="35" t="e">
        <f ca="1"/>
        <v>#NAME?</v>
      </c>
      <c r="BX16" s="34" t="e">
        <f ca="1"/>
        <v>#NAME?</v>
      </c>
      <c r="BY16" s="35" t="e">
        <f ca="1"/>
        <v>#NAME?</v>
      </c>
    </row>
    <row r="17" spans="1:77" x14ac:dyDescent="0.35">
      <c r="BA17">
        <v>2</v>
      </c>
      <c r="BB17">
        <v>-0.47786678044112318</v>
      </c>
      <c r="BM17" t="e">
        <f ca="1"/>
        <v>#NAME?</v>
      </c>
      <c r="BN17" s="34" t="e">
        <f ca="1"/>
        <v>#NAME?</v>
      </c>
      <c r="BO17" t="e">
        <f ca="1"/>
        <v>#NAME?</v>
      </c>
      <c r="BP17" t="e">
        <f ca="1"/>
        <v>#NAME?</v>
      </c>
      <c r="BQ17" t="e">
        <f ca="1"/>
        <v>#NAME?</v>
      </c>
      <c r="BR17" t="e">
        <f ca="1"/>
        <v>#NAME?</v>
      </c>
      <c r="BS17" t="e">
        <f ca="1"/>
        <v>#NAME?</v>
      </c>
      <c r="BT17" t="e">
        <f ca="1"/>
        <v>#NAME?</v>
      </c>
      <c r="BU17" t="e">
        <f ca="1"/>
        <v>#NAME?</v>
      </c>
      <c r="BV17" t="e">
        <f ca="1"/>
        <v>#NAME?</v>
      </c>
      <c r="BW17" s="35" t="e">
        <f ca="1"/>
        <v>#NAME?</v>
      </c>
      <c r="BX17" s="34" t="e">
        <f ca="1"/>
        <v>#NAME?</v>
      </c>
      <c r="BY17" s="35" t="e">
        <f ca="1"/>
        <v>#NAME?</v>
      </c>
    </row>
    <row r="18" spans="1:77" x14ac:dyDescent="0.35">
      <c r="A18" t="s">
        <v>23</v>
      </c>
      <c r="B18" s="4">
        <v>1</v>
      </c>
      <c r="AN18">
        <v>1</v>
      </c>
      <c r="AO18">
        <v>2</v>
      </c>
      <c r="AP18">
        <v>3</v>
      </c>
      <c r="AQ18">
        <v>4</v>
      </c>
      <c r="AR18">
        <v>5</v>
      </c>
      <c r="AS18">
        <v>6</v>
      </c>
      <c r="AT18">
        <v>7</v>
      </c>
      <c r="AU18">
        <v>8</v>
      </c>
      <c r="AV18">
        <v>9</v>
      </c>
      <c r="AW18">
        <v>10</v>
      </c>
      <c r="AX18" s="3" t="s">
        <v>24</v>
      </c>
      <c r="AY18" s="3" t="s">
        <v>25</v>
      </c>
      <c r="BA18">
        <v>2</v>
      </c>
      <c r="BB18">
        <v>0.28117487130438812</v>
      </c>
      <c r="BM18" t="e">
        <f ca="1"/>
        <v>#NAME?</v>
      </c>
      <c r="BN18" s="34" t="e">
        <f ca="1"/>
        <v>#NAME?</v>
      </c>
      <c r="BO18" t="e">
        <f ca="1"/>
        <v>#NAME?</v>
      </c>
      <c r="BP18" t="e">
        <f ca="1"/>
        <v>#NAME?</v>
      </c>
      <c r="BQ18" t="e">
        <f ca="1"/>
        <v>#NAME?</v>
      </c>
      <c r="BR18" t="e">
        <f ca="1"/>
        <v>#NAME?</v>
      </c>
      <c r="BS18" t="e">
        <f ca="1"/>
        <v>#NAME?</v>
      </c>
      <c r="BT18" t="e">
        <f ca="1"/>
        <v>#NAME?</v>
      </c>
      <c r="BU18" t="e">
        <f ca="1"/>
        <v>#NAME?</v>
      </c>
      <c r="BV18" t="e">
        <f ca="1"/>
        <v>#NAME?</v>
      </c>
      <c r="BW18" s="35" t="e">
        <f ca="1"/>
        <v>#NAME?</v>
      </c>
      <c r="BX18" s="34" t="e">
        <f ca="1"/>
        <v>#NAME?</v>
      </c>
      <c r="BY18" s="35" t="e">
        <f ca="1"/>
        <v>#NAME?</v>
      </c>
    </row>
    <row r="19" spans="1:77" x14ac:dyDescent="0.35">
      <c r="B19" s="4"/>
      <c r="AM19" t="s">
        <v>6</v>
      </c>
      <c r="AN19" s="5" t="str">
        <f>IF(ISNUMBER(B5),(B5-AN4)^2/O167,"")</f>
        <v/>
      </c>
      <c r="AO19" s="47">
        <f t="shared" ref="AO19:AW27" si="12">IF(ISNUMBER(C5),(C5-AO4)^2/P167,"")</f>
        <v>1.2456777826571907E-3</v>
      </c>
      <c r="AP19" s="47">
        <f t="shared" si="12"/>
        <v>1.2456777826571907E-3</v>
      </c>
      <c r="AQ19" s="47">
        <f t="shared" si="12"/>
        <v>4.0078525286746901E-3</v>
      </c>
      <c r="AR19" s="47">
        <f t="shared" si="12"/>
        <v>9.6353169659792442E-3</v>
      </c>
      <c r="AS19" s="47">
        <f t="shared" si="12"/>
        <v>2.0773646475395324E-2</v>
      </c>
      <c r="AT19" s="47">
        <f t="shared" si="12"/>
        <v>2.0773646475395324E-2</v>
      </c>
      <c r="AU19" s="47">
        <f t="shared" si="12"/>
        <v>4.3292754740804462E-2</v>
      </c>
      <c r="AV19" s="47">
        <f t="shared" si="12"/>
        <v>1.226642075344339</v>
      </c>
      <c r="AW19" s="7">
        <f t="shared" si="12"/>
        <v>0.81307631187960316</v>
      </c>
      <c r="AX19" s="8">
        <f>AVERAGE(AN19:AW19)</f>
        <v>0.23785477333061175</v>
      </c>
      <c r="AY19" s="9">
        <f>SUMSQ(AA167:AJ167)/Y167</f>
        <v>0.83950982812399533</v>
      </c>
      <c r="BA19">
        <v>2</v>
      </c>
      <c r="BB19">
        <v>0.28117487130438806</v>
      </c>
      <c r="BM19" t="e">
        <f ca="1"/>
        <v>#NAME?</v>
      </c>
      <c r="BN19" s="34" t="e">
        <f ca="1"/>
        <v>#NAME?</v>
      </c>
      <c r="BO19" t="e">
        <f ca="1"/>
        <v>#NAME?</v>
      </c>
      <c r="BP19" t="e">
        <f ca="1"/>
        <v>#NAME?</v>
      </c>
      <c r="BQ19" t="e">
        <f ca="1"/>
        <v>#NAME?</v>
      </c>
      <c r="BR19" t="e">
        <f ca="1"/>
        <v>#NAME?</v>
      </c>
      <c r="BS19" t="e">
        <f ca="1"/>
        <v>#NAME?</v>
      </c>
      <c r="BT19" t="e">
        <f ca="1"/>
        <v>#NAME?</v>
      </c>
      <c r="BU19" t="e">
        <f ca="1"/>
        <v>#NAME?</v>
      </c>
      <c r="BV19" t="e">
        <f ca="1"/>
        <v>#NAME?</v>
      </c>
      <c r="BW19" s="35" t="e">
        <f ca="1"/>
        <v>#NAME?</v>
      </c>
      <c r="BX19" s="34" t="e">
        <f ca="1"/>
        <v>#NAME?</v>
      </c>
      <c r="BY19" s="35" t="e">
        <f ca="1"/>
        <v>#NAME?</v>
      </c>
    </row>
    <row r="20" spans="1:77" x14ac:dyDescent="0.35">
      <c r="B20" t="s">
        <v>1</v>
      </c>
      <c r="O20" t="s">
        <v>26</v>
      </c>
      <c r="AA20" t="s">
        <v>27</v>
      </c>
      <c r="AM20" t="s">
        <v>7</v>
      </c>
      <c r="AN20" s="14">
        <f t="shared" ref="AN20:AN27" si="13">IF(ISNUMBER(B6),(B6-AN5)^2/O168,"")</f>
        <v>5.7562508318071502E-3</v>
      </c>
      <c r="AO20" s="15">
        <f t="shared" si="12"/>
        <v>5.7462140214016499E-3</v>
      </c>
      <c r="AP20" s="15">
        <f t="shared" si="12"/>
        <v>5.7462140214016499E-3</v>
      </c>
      <c r="AQ20" s="15">
        <f t="shared" si="12"/>
        <v>48.622039232457503</v>
      </c>
      <c r="AR20" s="15">
        <f t="shared" si="12"/>
        <v>4.453871274432851E-2</v>
      </c>
      <c r="AS20" s="15">
        <f t="shared" si="12"/>
        <v>9.6157767169033168E-2</v>
      </c>
      <c r="AT20" s="15">
        <f t="shared" si="12"/>
        <v>9.6157767169033084E-2</v>
      </c>
      <c r="AU20" s="15">
        <f t="shared" si="12"/>
        <v>0.20058504341811886</v>
      </c>
      <c r="AV20" s="15">
        <f t="shared" si="12"/>
        <v>3.6078714635365929</v>
      </c>
      <c r="AW20" s="16">
        <f t="shared" si="12"/>
        <v>0.27196166862777899</v>
      </c>
      <c r="AX20" s="17">
        <f t="shared" ref="AX20:AX27" si="14">AVERAGE(AN20:AW20)</f>
        <v>5.2956560333996991</v>
      </c>
      <c r="AY20" s="18">
        <f t="shared" ref="AY20:AY27" si="15">SUMSQ(AA168:AJ168)/Y168</f>
        <v>2.2616760991419849</v>
      </c>
      <c r="BA20">
        <v>2</v>
      </c>
      <c r="BB20">
        <v>1.0052994923337806</v>
      </c>
      <c r="BM20" t="e">
        <f ca="1"/>
        <v>#NAME?</v>
      </c>
      <c r="BN20" s="34" t="e">
        <f ca="1"/>
        <v>#NAME?</v>
      </c>
      <c r="BO20" t="e">
        <f ca="1"/>
        <v>#NAME?</v>
      </c>
      <c r="BP20" t="e">
        <f ca="1"/>
        <v>#NAME?</v>
      </c>
      <c r="BQ20" t="e">
        <f ca="1"/>
        <v>#NAME?</v>
      </c>
      <c r="BR20" t="e">
        <f ca="1"/>
        <v>#NAME?</v>
      </c>
      <c r="BS20" t="e">
        <f ca="1"/>
        <v>#NAME?</v>
      </c>
      <c r="BT20" t="e">
        <f ca="1"/>
        <v>#NAME?</v>
      </c>
      <c r="BU20" t="e">
        <f ca="1"/>
        <v>#NAME?</v>
      </c>
      <c r="BV20" t="e">
        <f ca="1"/>
        <v>#NAME?</v>
      </c>
      <c r="BW20" s="35" t="e">
        <f ca="1"/>
        <v>#NAME?</v>
      </c>
      <c r="BX20" s="34" t="e">
        <f ca="1"/>
        <v>#NAME?</v>
      </c>
      <c r="BY20" s="35" t="e">
        <f ca="1"/>
        <v>#NAME?</v>
      </c>
    </row>
    <row r="21" spans="1:77" x14ac:dyDescent="0.35">
      <c r="AM21" t="s">
        <v>8</v>
      </c>
      <c r="AN21" s="14">
        <f t="shared" si="13"/>
        <v>1.9659505945186256E-2</v>
      </c>
      <c r="AO21" s="15">
        <f t="shared" si="12"/>
        <v>1.9625045379241951E-2</v>
      </c>
      <c r="AP21" s="15">
        <f t="shared" si="12"/>
        <v>1.9625045379241951E-2</v>
      </c>
      <c r="AQ21" s="15">
        <f t="shared" si="12"/>
        <v>6.322393119672802E-2</v>
      </c>
      <c r="AR21" s="15">
        <f t="shared" si="12"/>
        <v>0.15210117936722398</v>
      </c>
      <c r="AS21" s="15">
        <f t="shared" si="12"/>
        <v>0.3274386242749196</v>
      </c>
      <c r="AT21" s="15">
        <f t="shared" si="12"/>
        <v>3.0250641684677686</v>
      </c>
      <c r="AU21" s="15">
        <f t="shared" si="12"/>
        <v>0.67823426699349854</v>
      </c>
      <c r="AV21" s="15">
        <f t="shared" si="12"/>
        <v>7.9668212973995206E-2</v>
      </c>
      <c r="AW21" s="16">
        <f t="shared" si="12"/>
        <v>7.9668212973995206E-2</v>
      </c>
      <c r="AX21" s="17">
        <f t="shared" si="14"/>
        <v>0.44643081929518003</v>
      </c>
      <c r="AY21" s="18">
        <f t="shared" si="15"/>
        <v>0.82712058388694709</v>
      </c>
      <c r="BA21">
        <v>2</v>
      </c>
      <c r="BB21">
        <v>3.8874479465539626</v>
      </c>
      <c r="BM21" t="e">
        <f ca="1"/>
        <v>#NAME?</v>
      </c>
      <c r="BN21" s="36" t="e">
        <f ca="1"/>
        <v>#NAME?</v>
      </c>
      <c r="BO21" s="37" t="e">
        <f ca="1"/>
        <v>#NAME?</v>
      </c>
      <c r="BP21" s="37" t="e">
        <f ca="1"/>
        <v>#NAME?</v>
      </c>
      <c r="BQ21" s="37" t="e">
        <f ca="1"/>
        <v>#NAME?</v>
      </c>
      <c r="BR21" s="37" t="e">
        <f ca="1"/>
        <v>#NAME?</v>
      </c>
      <c r="BS21" s="37" t="e">
        <f ca="1"/>
        <v>#NAME?</v>
      </c>
      <c r="BT21" s="37" t="e">
        <f ca="1"/>
        <v>#NAME?</v>
      </c>
      <c r="BU21" s="37" t="e">
        <f ca="1"/>
        <v>#NAME?</v>
      </c>
      <c r="BV21" s="37" t="e">
        <f ca="1"/>
        <v>#NAME?</v>
      </c>
      <c r="BW21" s="38" t="e">
        <f ca="1"/>
        <v>#NAME?</v>
      </c>
      <c r="BX21" s="36" t="e">
        <f ca="1"/>
        <v>#NAME?</v>
      </c>
      <c r="BY21" s="38" t="e">
        <f ca="1"/>
        <v>#NAME?</v>
      </c>
    </row>
    <row r="22" spans="1:77" x14ac:dyDescent="0.35">
      <c r="B22">
        <v>1</v>
      </c>
      <c r="C22">
        <v>2</v>
      </c>
      <c r="D22">
        <v>3</v>
      </c>
      <c r="E22">
        <v>4</v>
      </c>
      <c r="F22">
        <v>5</v>
      </c>
      <c r="G22">
        <v>6</v>
      </c>
      <c r="H22">
        <v>7</v>
      </c>
      <c r="I22">
        <v>8</v>
      </c>
      <c r="J22">
        <v>9</v>
      </c>
      <c r="K22">
        <v>10</v>
      </c>
      <c r="M22" t="s">
        <v>3</v>
      </c>
      <c r="O22">
        <v>1</v>
      </c>
      <c r="P22">
        <v>2</v>
      </c>
      <c r="Q22">
        <v>3</v>
      </c>
      <c r="R22">
        <v>4</v>
      </c>
      <c r="S22">
        <v>5</v>
      </c>
      <c r="T22">
        <v>6</v>
      </c>
      <c r="U22">
        <v>7</v>
      </c>
      <c r="V22">
        <v>8</v>
      </c>
      <c r="W22">
        <v>9</v>
      </c>
      <c r="X22">
        <v>10</v>
      </c>
      <c r="AA22">
        <v>1</v>
      </c>
      <c r="AB22">
        <v>2</v>
      </c>
      <c r="AC22">
        <v>3</v>
      </c>
      <c r="AD22">
        <v>4</v>
      </c>
      <c r="AE22">
        <v>5</v>
      </c>
      <c r="AF22">
        <v>6</v>
      </c>
      <c r="AG22">
        <v>7</v>
      </c>
      <c r="AH22">
        <v>8</v>
      </c>
      <c r="AI22">
        <v>9</v>
      </c>
      <c r="AJ22">
        <v>10</v>
      </c>
      <c r="AK22" s="4"/>
      <c r="AM22" t="s">
        <v>10</v>
      </c>
      <c r="AN22" s="14">
        <f t="shared" si="13"/>
        <v>1.9659505945186256E-2</v>
      </c>
      <c r="AO22" s="15">
        <f t="shared" si="12"/>
        <v>1.9625045379241951E-2</v>
      </c>
      <c r="AP22" s="15">
        <f t="shared" si="12"/>
        <v>1.9625045379241951E-2</v>
      </c>
      <c r="AQ22" s="15">
        <f t="shared" si="12"/>
        <v>6.322393119672802E-2</v>
      </c>
      <c r="AR22" s="15">
        <f t="shared" si="12"/>
        <v>0.15210117936722398</v>
      </c>
      <c r="AS22" s="15">
        <f t="shared" si="12"/>
        <v>0.3274386242749196</v>
      </c>
      <c r="AT22" s="15">
        <f t="shared" si="12"/>
        <v>3.0250641684677686</v>
      </c>
      <c r="AU22" s="15">
        <f t="shared" si="12"/>
        <v>0.67823426699349854</v>
      </c>
      <c r="AV22" s="15">
        <f t="shared" si="12"/>
        <v>7.9668212973995206E-2</v>
      </c>
      <c r="AW22" s="16">
        <f t="shared" si="12"/>
        <v>7.9668212973995206E-2</v>
      </c>
      <c r="AX22" s="17">
        <f t="shared" si="14"/>
        <v>0.44643081929518003</v>
      </c>
      <c r="AY22" s="18">
        <f t="shared" si="15"/>
        <v>0.82712058388694709</v>
      </c>
      <c r="BA22">
        <v>2</v>
      </c>
      <c r="BB22">
        <v>3.8874479465539626</v>
      </c>
      <c r="BM22" t="e">
        <f ca="1"/>
        <v>#NAME?</v>
      </c>
      <c r="BN22" s="31" t="e">
        <f ca="1"/>
        <v>#NAME?</v>
      </c>
      <c r="BO22" s="32" t="e">
        <f ca="1"/>
        <v>#NAME?</v>
      </c>
      <c r="BP22" s="32" t="e">
        <f ca="1"/>
        <v>#NAME?</v>
      </c>
      <c r="BQ22" s="32" t="e">
        <f ca="1"/>
        <v>#NAME?</v>
      </c>
      <c r="BR22" s="32" t="e">
        <f ca="1"/>
        <v>#NAME?</v>
      </c>
      <c r="BS22" s="32" t="e">
        <f ca="1"/>
        <v>#NAME?</v>
      </c>
      <c r="BT22" s="32" t="e">
        <f ca="1"/>
        <v>#NAME?</v>
      </c>
      <c r="BU22" s="32" t="e">
        <f ca="1"/>
        <v>#NAME?</v>
      </c>
      <c r="BV22" s="32" t="e">
        <f ca="1"/>
        <v>#NAME?</v>
      </c>
      <c r="BW22" s="33" t="e">
        <f ca="1"/>
        <v>#NAME?</v>
      </c>
      <c r="BX22" s="39" t="e">
        <f ca="1"/>
        <v>#NAME?</v>
      </c>
      <c r="BY22" s="33" t="e">
        <f ca="1"/>
        <v>#NAME?</v>
      </c>
    </row>
    <row r="23" spans="1:77" x14ac:dyDescent="0.35">
      <c r="A23" t="s">
        <v>6</v>
      </c>
      <c r="B23" s="5">
        <f t="shared" ref="B23:K31" si="16">EXP($M5-B$16)/(1+EXP($M5-B$16))</f>
        <v>0.97375937150744241</v>
      </c>
      <c r="C23" s="47">
        <f t="shared" si="16"/>
        <v>0.97696388981786175</v>
      </c>
      <c r="D23" s="47">
        <f t="shared" si="16"/>
        <v>0.97696388981786175</v>
      </c>
      <c r="E23" s="47">
        <f t="shared" si="16"/>
        <v>0.9488606711447346</v>
      </c>
      <c r="F23" s="47">
        <f t="shared" si="16"/>
        <v>0.91381187659303098</v>
      </c>
      <c r="G23" s="47">
        <f t="shared" si="16"/>
        <v>0.86887961452741769</v>
      </c>
      <c r="H23" s="47">
        <f t="shared" si="16"/>
        <v>0.86887961452741769</v>
      </c>
      <c r="I23" s="47">
        <f t="shared" si="16"/>
        <v>0.80919710648198373</v>
      </c>
      <c r="J23" s="47">
        <f t="shared" si="16"/>
        <v>0.39855337044734407</v>
      </c>
      <c r="K23" s="7">
        <f t="shared" si="16"/>
        <v>0.39855337044734407</v>
      </c>
      <c r="M23" s="48">
        <f t="shared" ref="M23:M31" si="17">M5+AK23/Y23</f>
        <v>2.871629671633535</v>
      </c>
      <c r="O23" s="5">
        <f t="shared" ref="O23:X31" si="18">B23*(1-B23)</f>
        <v>2.5552057908873167E-2</v>
      </c>
      <c r="P23" s="47">
        <f t="shared" si="18"/>
        <v>2.2505447809814633E-2</v>
      </c>
      <c r="Q23" s="47">
        <f t="shared" si="18"/>
        <v>2.2505447809814633E-2</v>
      </c>
      <c r="R23" s="47">
        <f t="shared" si="18"/>
        <v>4.8524097899498415E-2</v>
      </c>
      <c r="S23" s="47">
        <f t="shared" si="18"/>
        <v>7.8759730790554094E-2</v>
      </c>
      <c r="T23" s="47">
        <f t="shared" si="18"/>
        <v>0.11392782998610373</v>
      </c>
      <c r="U23" s="47">
        <f t="shared" si="18"/>
        <v>0.11392782998610373</v>
      </c>
      <c r="V23" s="47">
        <f t="shared" si="18"/>
        <v>0.15439714934316881</v>
      </c>
      <c r="W23" s="47">
        <f t="shared" si="18"/>
        <v>0.23970858135240619</v>
      </c>
      <c r="X23" s="7">
        <f t="shared" si="18"/>
        <v>0.23970858135240619</v>
      </c>
      <c r="Y23" s="49">
        <f>SUM(O23:X23)</f>
        <v>1.0595167542387436</v>
      </c>
      <c r="AA23" s="5" t="str">
        <f t="shared" ref="AA23:AJ31" si="19">IF(ISNUMBER(B5),B5-B23,"")</f>
        <v/>
      </c>
      <c r="AB23" s="47">
        <f t="shared" si="19"/>
        <v>2.3036110182138247E-2</v>
      </c>
      <c r="AC23" s="47">
        <f t="shared" si="19"/>
        <v>2.3036110182138247E-2</v>
      </c>
      <c r="AD23" s="47">
        <f t="shared" si="19"/>
        <v>5.1139328855265398E-2</v>
      </c>
      <c r="AE23" s="47">
        <f t="shared" si="19"/>
        <v>8.6188123406969019E-2</v>
      </c>
      <c r="AF23" s="47">
        <f t="shared" si="19"/>
        <v>0.13112038547258231</v>
      </c>
      <c r="AG23" s="47">
        <f t="shared" si="19"/>
        <v>0.13112038547258231</v>
      </c>
      <c r="AH23" s="47">
        <f t="shared" si="19"/>
        <v>0.19080289351801627</v>
      </c>
      <c r="AI23" s="47">
        <f t="shared" si="19"/>
        <v>-0.39855337044734407</v>
      </c>
      <c r="AJ23" s="7">
        <f t="shared" si="19"/>
        <v>0.60144662955265593</v>
      </c>
      <c r="AK23" s="49">
        <f>SUM(AA23:AJ23)</f>
        <v>0.83933659619500367</v>
      </c>
      <c r="AM23" t="s">
        <v>11</v>
      </c>
      <c r="AN23" s="14">
        <f t="shared" si="13"/>
        <v>4.8589028764429276E-2</v>
      </c>
      <c r="AO23" s="15">
        <f t="shared" si="12"/>
        <v>4.8503022716432025E-2</v>
      </c>
      <c r="AP23" s="15">
        <f t="shared" si="12"/>
        <v>4.8503022716432025E-2</v>
      </c>
      <c r="AQ23" s="15">
        <f t="shared" si="12"/>
        <v>0.15624267380819892</v>
      </c>
      <c r="AR23" s="15">
        <f t="shared" si="12"/>
        <v>2.6525354221698039</v>
      </c>
      <c r="AS23" s="15">
        <f t="shared" si="12"/>
        <v>0.80308999873248332</v>
      </c>
      <c r="AT23" s="15">
        <f t="shared" si="12"/>
        <v>0.80308999873248332</v>
      </c>
      <c r="AU23" s="15">
        <f t="shared" si="12"/>
        <v>0.60246761462440712</v>
      </c>
      <c r="AV23" s="15">
        <f t="shared" si="12"/>
        <v>3.2155412317842948E-2</v>
      </c>
      <c r="AW23" s="16">
        <f t="shared" si="12"/>
        <v>3.2155412317842948E-2</v>
      </c>
      <c r="AX23" s="17">
        <f t="shared" si="14"/>
        <v>0.52273316069003573</v>
      </c>
      <c r="AY23" s="18">
        <f t="shared" si="15"/>
        <v>0.87388052263966653</v>
      </c>
      <c r="BM23" t="e">
        <f ca="1"/>
        <v>#NAME?</v>
      </c>
      <c r="BN23" s="36" t="e">
        <f ca="1"/>
        <v>#NAME?</v>
      </c>
      <c r="BO23" s="37" t="e">
        <f ca="1"/>
        <v>#NAME?</v>
      </c>
      <c r="BP23" s="37" t="e">
        <f ca="1"/>
        <v>#NAME?</v>
      </c>
      <c r="BQ23" s="37" t="e">
        <f ca="1"/>
        <v>#NAME?</v>
      </c>
      <c r="BR23" s="37" t="e">
        <f ca="1"/>
        <v>#NAME?</v>
      </c>
      <c r="BS23" s="37" t="e">
        <f ca="1"/>
        <v>#NAME?</v>
      </c>
      <c r="BT23" s="37" t="e">
        <f ca="1"/>
        <v>#NAME?</v>
      </c>
      <c r="BU23" s="37" t="e">
        <f ca="1"/>
        <v>#NAME?</v>
      </c>
      <c r="BV23" s="37" t="e">
        <f ca="1"/>
        <v>#NAME?</v>
      </c>
      <c r="BW23" s="38" t="e">
        <f ca="1"/>
        <v>#NAME?</v>
      </c>
      <c r="BX23" s="40" t="e">
        <f ca="1"/>
        <v>#NAME?</v>
      </c>
      <c r="BY23" s="38" t="e">
        <f ca="1"/>
        <v>#NAME?</v>
      </c>
    </row>
    <row r="24" spans="1:77" ht="12.75" customHeight="1" x14ac:dyDescent="0.35">
      <c r="A24" t="s">
        <v>7</v>
      </c>
      <c r="B24" s="14">
        <f t="shared" si="16"/>
        <v>0.94886067114473471</v>
      </c>
      <c r="C24" s="15">
        <f t="shared" si="16"/>
        <v>0.95496520610980784</v>
      </c>
      <c r="D24" s="15">
        <f t="shared" si="16"/>
        <v>0.95496520610980784</v>
      </c>
      <c r="E24" s="15">
        <f t="shared" si="16"/>
        <v>0.90269733526009688</v>
      </c>
      <c r="F24" s="15">
        <f t="shared" si="16"/>
        <v>0.84130166487803448</v>
      </c>
      <c r="G24" s="15">
        <f t="shared" si="16"/>
        <v>0.76815839028875754</v>
      </c>
      <c r="H24" s="15">
        <f t="shared" si="16"/>
        <v>0.76815839028875754</v>
      </c>
      <c r="I24" s="15">
        <f t="shared" si="16"/>
        <v>0.6795390831570407</v>
      </c>
      <c r="J24" s="15">
        <f t="shared" si="16"/>
        <v>0.24887084158319728</v>
      </c>
      <c r="K24" s="16">
        <f t="shared" si="16"/>
        <v>0.24887084158319728</v>
      </c>
      <c r="M24" s="50">
        <f t="shared" si="17"/>
        <v>1.910656962098138</v>
      </c>
      <c r="O24" s="14">
        <f t="shared" si="18"/>
        <v>4.8524097899498318E-2</v>
      </c>
      <c r="P24" s="15">
        <f t="shared" si="18"/>
        <v>4.3006661229460071E-2</v>
      </c>
      <c r="Q24" s="15">
        <f t="shared" si="18"/>
        <v>4.3006661229460071E-2</v>
      </c>
      <c r="R24" s="15">
        <f t="shared" si="18"/>
        <v>8.7834856174417136E-2</v>
      </c>
      <c r="S24" s="15">
        <f t="shared" si="18"/>
        <v>0.13351317355148185</v>
      </c>
      <c r="T24" s="15">
        <f t="shared" si="18"/>
        <v>0.17809107771774238</v>
      </c>
      <c r="U24" s="15">
        <f t="shared" si="18"/>
        <v>0.17809107771774238</v>
      </c>
      <c r="V24" s="15">
        <f t="shared" si="18"/>
        <v>0.21776571761912922</v>
      </c>
      <c r="W24" s="15">
        <f t="shared" si="18"/>
        <v>0.18693414579286841</v>
      </c>
      <c r="X24" s="16">
        <f t="shared" si="18"/>
        <v>0.18693414579286841</v>
      </c>
      <c r="Y24" s="49">
        <f t="shared" ref="Y24:Y31" si="20">SUM(O24:X24)</f>
        <v>1.3037016147246683</v>
      </c>
      <c r="AA24" s="14">
        <f t="shared" si="19"/>
        <v>5.1139328855265287E-2</v>
      </c>
      <c r="AB24" s="15">
        <f t="shared" si="19"/>
        <v>4.503479389019216E-2</v>
      </c>
      <c r="AC24" s="15">
        <f t="shared" si="19"/>
        <v>4.503479389019216E-2</v>
      </c>
      <c r="AD24" s="15">
        <f t="shared" si="19"/>
        <v>-0.90269733526009688</v>
      </c>
      <c r="AE24" s="15">
        <f t="shared" si="19"/>
        <v>0.15869833512196552</v>
      </c>
      <c r="AF24" s="15">
        <f t="shared" si="19"/>
        <v>0.23184160971124246</v>
      </c>
      <c r="AG24" s="15">
        <f t="shared" si="19"/>
        <v>0.23184160971124246</v>
      </c>
      <c r="AH24" s="15">
        <f t="shared" si="19"/>
        <v>0.3204609168429593</v>
      </c>
      <c r="AI24" s="15">
        <f t="shared" si="19"/>
        <v>0.75112915841680272</v>
      </c>
      <c r="AJ24" s="16">
        <f t="shared" si="19"/>
        <v>-0.24887084158319728</v>
      </c>
      <c r="AK24" s="49">
        <f t="shared" ref="AK24:AK31" si="21">SUM(AA24:AJ24)</f>
        <v>0.6836123695965679</v>
      </c>
      <c r="AM24" t="s">
        <v>13</v>
      </c>
      <c r="AN24" s="14">
        <f t="shared" si="13"/>
        <v>4.8589028764429276E-2</v>
      </c>
      <c r="AO24" s="15">
        <f t="shared" si="12"/>
        <v>4.8503022716432025E-2</v>
      </c>
      <c r="AP24" s="15">
        <f t="shared" si="12"/>
        <v>4.8503022716432025E-2</v>
      </c>
      <c r="AQ24" s="15">
        <f t="shared" si="12"/>
        <v>0.15624267380819892</v>
      </c>
      <c r="AR24" s="15">
        <f t="shared" si="12"/>
        <v>0.37502738347771153</v>
      </c>
      <c r="AS24" s="15">
        <f t="shared" si="12"/>
        <v>1.2458596861449225</v>
      </c>
      <c r="AT24" s="15">
        <f t="shared" si="12"/>
        <v>0.80308999873248332</v>
      </c>
      <c r="AU24" s="15">
        <f t="shared" si="12"/>
        <v>0.60246761462440712</v>
      </c>
      <c r="AV24" s="15">
        <f t="shared" si="12"/>
        <v>3.2155412317842948E-2</v>
      </c>
      <c r="AW24" s="16">
        <f t="shared" si="12"/>
        <v>3.2155412317842948E-2</v>
      </c>
      <c r="AX24" s="17">
        <f t="shared" si="14"/>
        <v>0.33925932556207028</v>
      </c>
      <c r="AY24" s="18">
        <f t="shared" si="15"/>
        <v>0.60184090063201112</v>
      </c>
    </row>
    <row r="25" spans="1:77" x14ac:dyDescent="0.35">
      <c r="A25" t="s">
        <v>8</v>
      </c>
      <c r="B25" s="14">
        <f t="shared" si="16"/>
        <v>0.91542205023865197</v>
      </c>
      <c r="C25" s="15">
        <f t="shared" si="16"/>
        <v>0.92520352742130962</v>
      </c>
      <c r="D25" s="15">
        <f t="shared" si="16"/>
        <v>0.92520352742130962</v>
      </c>
      <c r="E25" s="15">
        <f t="shared" si="16"/>
        <v>0.84403527698500858</v>
      </c>
      <c r="F25" s="15">
        <f t="shared" si="16"/>
        <v>0.75564482510150732</v>
      </c>
      <c r="G25" s="15">
        <f t="shared" si="16"/>
        <v>0.65902336354479818</v>
      </c>
      <c r="H25" s="15">
        <f t="shared" si="16"/>
        <v>0.65902336354479818</v>
      </c>
      <c r="I25" s="15">
        <f t="shared" si="16"/>
        <v>0.55296502646836643</v>
      </c>
      <c r="J25" s="15">
        <f t="shared" si="16"/>
        <v>0.16197036651806959</v>
      </c>
      <c r="K25" s="16">
        <f t="shared" si="16"/>
        <v>0.16197036651806959</v>
      </c>
      <c r="M25" s="50">
        <f t="shared" si="17"/>
        <v>1.1402836159330803</v>
      </c>
      <c r="O25" s="14">
        <f t="shared" si="18"/>
        <v>7.7424520175514919E-2</v>
      </c>
      <c r="P25" s="15">
        <f t="shared" si="18"/>
        <v>6.9201960268475596E-2</v>
      </c>
      <c r="Q25" s="15">
        <f t="shared" si="18"/>
        <v>6.9201960268475596E-2</v>
      </c>
      <c r="R25" s="15">
        <f t="shared" si="18"/>
        <v>0.13163972818984843</v>
      </c>
      <c r="S25" s="15">
        <f t="shared" si="18"/>
        <v>0.18464572339881974</v>
      </c>
      <c r="T25" s="15">
        <f t="shared" si="18"/>
        <v>0.22471156984689894</v>
      </c>
      <c r="U25" s="15">
        <f t="shared" si="18"/>
        <v>0.22471156984689894</v>
      </c>
      <c r="V25" s="15">
        <f t="shared" si="18"/>
        <v>0.24719470597120524</v>
      </c>
      <c r="W25" s="15">
        <f t="shared" si="18"/>
        <v>0.1357359668880718</v>
      </c>
      <c r="X25" s="16">
        <f t="shared" si="18"/>
        <v>0.1357359668880718</v>
      </c>
      <c r="Y25" s="49">
        <f t="shared" si="20"/>
        <v>1.5002036717422809</v>
      </c>
      <c r="AA25" s="14">
        <f t="shared" si="19"/>
        <v>8.4577949761348026E-2</v>
      </c>
      <c r="AB25" s="15">
        <f t="shared" si="19"/>
        <v>7.4796472578690376E-2</v>
      </c>
      <c r="AC25" s="15">
        <f t="shared" si="19"/>
        <v>7.4796472578690376E-2</v>
      </c>
      <c r="AD25" s="15">
        <f t="shared" si="19"/>
        <v>0.15596472301499142</v>
      </c>
      <c r="AE25" s="15">
        <f t="shared" si="19"/>
        <v>0.24435517489849268</v>
      </c>
      <c r="AF25" s="15">
        <f t="shared" si="19"/>
        <v>0.34097663645520182</v>
      </c>
      <c r="AG25" s="15">
        <f t="shared" si="19"/>
        <v>-0.65902336354479818</v>
      </c>
      <c r="AH25" s="15">
        <f t="shared" si="19"/>
        <v>0.44703497353163357</v>
      </c>
      <c r="AI25" s="15">
        <f t="shared" si="19"/>
        <v>-0.16197036651806959</v>
      </c>
      <c r="AJ25" s="16">
        <f t="shared" si="19"/>
        <v>-0.16197036651806959</v>
      </c>
      <c r="AK25" s="49">
        <f t="shared" si="21"/>
        <v>0.43953830623811085</v>
      </c>
      <c r="AM25" t="s">
        <v>15</v>
      </c>
      <c r="AN25" s="14">
        <f t="shared" si="13"/>
        <v>0.21813039066926321</v>
      </c>
      <c r="AO25" s="15">
        <f t="shared" si="12"/>
        <v>0.21772773435281348</v>
      </c>
      <c r="AP25" s="15">
        <f t="shared" si="12"/>
        <v>0.21772773435281348</v>
      </c>
      <c r="AQ25" s="15">
        <f t="shared" si="12"/>
        <v>0.69760928954764778</v>
      </c>
      <c r="AR25" s="15">
        <f t="shared" si="12"/>
        <v>0.60052222482924633</v>
      </c>
      <c r="AS25" s="15">
        <f t="shared" si="12"/>
        <v>0.27912623413043769</v>
      </c>
      <c r="AT25" s="15">
        <f t="shared" si="12"/>
        <v>0.27912623413043786</v>
      </c>
      <c r="AU25" s="15">
        <f t="shared" si="12"/>
        <v>0.13404556790589903</v>
      </c>
      <c r="AV25" s="15">
        <f t="shared" si="12"/>
        <v>7.1475316295080667E-3</v>
      </c>
      <c r="AW25" s="16">
        <f t="shared" si="12"/>
        <v>7.1475316295080667E-3</v>
      </c>
      <c r="AX25" s="17">
        <f t="shared" si="14"/>
        <v>0.26583104731775753</v>
      </c>
      <c r="AY25" s="18">
        <f t="shared" si="15"/>
        <v>0.37657327442968036</v>
      </c>
      <c r="BM25" t="e">
        <f t="array" aca="1" ref="BM25:BY36" ca="1">RASCHFIT(A4:K13,TRUE,BN8,BN9)</f>
        <v>#NAME?</v>
      </c>
      <c r="BN25" t="e">
        <f ca="1"/>
        <v>#NAME?</v>
      </c>
      <c r="BO25" t="e">
        <f ca="1"/>
        <v>#NAME?</v>
      </c>
      <c r="BP25" t="e">
        <f ca="1"/>
        <v>#NAME?</v>
      </c>
      <c r="BQ25" t="e">
        <f ca="1"/>
        <v>#NAME?</v>
      </c>
      <c r="BR25" t="e">
        <f ca="1"/>
        <v>#NAME?</v>
      </c>
      <c r="BS25" t="e">
        <f ca="1"/>
        <v>#NAME?</v>
      </c>
      <c r="BT25" t="e">
        <f ca="1"/>
        <v>#NAME?</v>
      </c>
      <c r="BU25" t="e">
        <f ca="1"/>
        <v>#NAME?</v>
      </c>
      <c r="BV25" t="e">
        <f ca="1"/>
        <v>#NAME?</v>
      </c>
      <c r="BW25" t="e">
        <f ca="1"/>
        <v>#NAME?</v>
      </c>
      <c r="BX25" s="3" t="e">
        <f ca="1"/>
        <v>#NAME?</v>
      </c>
      <c r="BY25" s="3" t="e">
        <f ca="1"/>
        <v>#NAME?</v>
      </c>
    </row>
    <row r="26" spans="1:77" x14ac:dyDescent="0.35">
      <c r="A26" t="s">
        <v>10</v>
      </c>
      <c r="B26" s="14">
        <f t="shared" si="16"/>
        <v>0.91542205023865197</v>
      </c>
      <c r="C26" s="15">
        <f t="shared" si="16"/>
        <v>0.92520352742130962</v>
      </c>
      <c r="D26" s="15">
        <f t="shared" si="16"/>
        <v>0.92520352742130962</v>
      </c>
      <c r="E26" s="15">
        <f t="shared" si="16"/>
        <v>0.84403527698500858</v>
      </c>
      <c r="F26" s="15">
        <f t="shared" si="16"/>
        <v>0.75564482510150732</v>
      </c>
      <c r="G26" s="15">
        <f t="shared" si="16"/>
        <v>0.65902336354479818</v>
      </c>
      <c r="H26" s="15">
        <f t="shared" si="16"/>
        <v>0.65902336354479818</v>
      </c>
      <c r="I26" s="15">
        <f t="shared" si="16"/>
        <v>0.55296502646836643</v>
      </c>
      <c r="J26" s="15">
        <f t="shared" si="16"/>
        <v>0.16197036651806959</v>
      </c>
      <c r="K26" s="16">
        <f t="shared" si="16"/>
        <v>0.16197036651806959</v>
      </c>
      <c r="M26" s="50">
        <f t="shared" si="17"/>
        <v>1.1402836159330803</v>
      </c>
      <c r="O26" s="14">
        <f t="shared" si="18"/>
        <v>7.7424520175514919E-2</v>
      </c>
      <c r="P26" s="15">
        <f t="shared" si="18"/>
        <v>6.9201960268475596E-2</v>
      </c>
      <c r="Q26" s="15">
        <f t="shared" si="18"/>
        <v>6.9201960268475596E-2</v>
      </c>
      <c r="R26" s="15">
        <f t="shared" si="18"/>
        <v>0.13163972818984843</v>
      </c>
      <c r="S26" s="15">
        <f t="shared" si="18"/>
        <v>0.18464572339881974</v>
      </c>
      <c r="T26" s="15">
        <f t="shared" si="18"/>
        <v>0.22471156984689894</v>
      </c>
      <c r="U26" s="15">
        <f t="shared" si="18"/>
        <v>0.22471156984689894</v>
      </c>
      <c r="V26" s="15">
        <f t="shared" si="18"/>
        <v>0.24719470597120524</v>
      </c>
      <c r="W26" s="15">
        <f t="shared" si="18"/>
        <v>0.1357359668880718</v>
      </c>
      <c r="X26" s="16">
        <f t="shared" si="18"/>
        <v>0.1357359668880718</v>
      </c>
      <c r="Y26" s="49">
        <f t="shared" si="20"/>
        <v>1.5002036717422809</v>
      </c>
      <c r="AA26" s="14">
        <f t="shared" si="19"/>
        <v>8.4577949761348026E-2</v>
      </c>
      <c r="AB26" s="15">
        <f t="shared" si="19"/>
        <v>7.4796472578690376E-2</v>
      </c>
      <c r="AC26" s="15">
        <f t="shared" si="19"/>
        <v>7.4796472578690376E-2</v>
      </c>
      <c r="AD26" s="15">
        <f t="shared" si="19"/>
        <v>0.15596472301499142</v>
      </c>
      <c r="AE26" s="15">
        <f t="shared" si="19"/>
        <v>0.24435517489849268</v>
      </c>
      <c r="AF26" s="15">
        <f t="shared" si="19"/>
        <v>0.34097663645520182</v>
      </c>
      <c r="AG26" s="15">
        <f t="shared" si="19"/>
        <v>-0.65902336354479818</v>
      </c>
      <c r="AH26" s="15">
        <f t="shared" si="19"/>
        <v>0.44703497353163357</v>
      </c>
      <c r="AI26" s="15">
        <f t="shared" si="19"/>
        <v>-0.16197036651806959</v>
      </c>
      <c r="AJ26" s="16">
        <f t="shared" si="19"/>
        <v>-0.16197036651806959</v>
      </c>
      <c r="AK26" s="49">
        <f t="shared" si="21"/>
        <v>0.43953830623811085</v>
      </c>
      <c r="AM26" t="s">
        <v>17</v>
      </c>
      <c r="AN26" s="14">
        <f t="shared" si="13"/>
        <v>0.21813039066926321</v>
      </c>
      <c r="AO26" s="15">
        <f t="shared" si="12"/>
        <v>4.5486619219130198</v>
      </c>
      <c r="AP26" s="15">
        <f t="shared" si="12"/>
        <v>0.21772773435281348</v>
      </c>
      <c r="AQ26" s="15">
        <f t="shared" si="12"/>
        <v>1.4340503657947805</v>
      </c>
      <c r="AR26" s="15">
        <f t="shared" si="12"/>
        <v>1.6574055258436626</v>
      </c>
      <c r="AS26" s="15">
        <f t="shared" si="12"/>
        <v>0.27912623413043769</v>
      </c>
      <c r="AT26" s="15">
        <f t="shared" si="12"/>
        <v>3.5123165538738519</v>
      </c>
      <c r="AU26" s="15">
        <f t="shared" si="12"/>
        <v>0.13404556790589903</v>
      </c>
      <c r="AV26" s="15">
        <f t="shared" si="12"/>
        <v>7.1475316295080667E-3</v>
      </c>
      <c r="AW26" s="16">
        <f t="shared" si="12"/>
        <v>7.1475316295080667E-3</v>
      </c>
      <c r="AX26" s="17">
        <f t="shared" si="14"/>
        <v>1.2015759357742744</v>
      </c>
      <c r="AY26" s="18">
        <f t="shared" si="15"/>
        <v>1.5371629343763529</v>
      </c>
      <c r="BM26" t="e">
        <f ca="1"/>
        <v>#NAME?</v>
      </c>
      <c r="BN26" s="51" t="e">
        <f ca="1"/>
        <v>#NAME?</v>
      </c>
      <c r="BO26" s="32" t="e">
        <f ca="1"/>
        <v>#NAME?</v>
      </c>
      <c r="BP26" s="32" t="e">
        <f ca="1"/>
        <v>#NAME?</v>
      </c>
      <c r="BQ26" s="32" t="e">
        <f ca="1"/>
        <v>#NAME?</v>
      </c>
      <c r="BR26" s="32" t="e">
        <f ca="1"/>
        <v>#NAME?</v>
      </c>
      <c r="BS26" s="32" t="e">
        <f ca="1"/>
        <v>#NAME?</v>
      </c>
      <c r="BT26" s="32" t="e">
        <f ca="1"/>
        <v>#NAME?</v>
      </c>
      <c r="BU26" s="32" t="e">
        <f ca="1"/>
        <v>#NAME?</v>
      </c>
      <c r="BV26" s="32" t="e">
        <f ca="1"/>
        <v>#NAME?</v>
      </c>
      <c r="BW26" s="33" t="e">
        <f ca="1"/>
        <v>#NAME?</v>
      </c>
      <c r="BX26" s="31" t="e">
        <f ca="1"/>
        <v>#NAME?</v>
      </c>
      <c r="BY26" s="33" t="e">
        <f ca="1"/>
        <v>#NAME?</v>
      </c>
    </row>
    <row r="27" spans="1:77" x14ac:dyDescent="0.35">
      <c r="A27" t="s">
        <v>11</v>
      </c>
      <c r="B27" s="14">
        <f t="shared" si="16"/>
        <v>0.87433883572618287</v>
      </c>
      <c r="C27" s="15">
        <f t="shared" si="16"/>
        <v>0.88829180858641577</v>
      </c>
      <c r="D27" s="15">
        <f t="shared" si="16"/>
        <v>0.88829180858641577</v>
      </c>
      <c r="E27" s="15">
        <f t="shared" si="16"/>
        <v>0.77673358864630759</v>
      </c>
      <c r="F27" s="15">
        <f t="shared" si="16"/>
        <v>0.66532503837071677</v>
      </c>
      <c r="G27" s="15">
        <f t="shared" si="16"/>
        <v>0.554065856759973</v>
      </c>
      <c r="H27" s="15">
        <f t="shared" si="16"/>
        <v>0.554065856759973</v>
      </c>
      <c r="I27" s="15">
        <f t="shared" si="16"/>
        <v>0.4429557436209825</v>
      </c>
      <c r="J27" s="15">
        <f t="shared" si="16"/>
        <v>0.11051682514563468</v>
      </c>
      <c r="K27" s="16">
        <f t="shared" si="16"/>
        <v>0.11051682514563468</v>
      </c>
      <c r="M27" s="50">
        <f t="shared" si="17"/>
        <v>0.48762363805455522</v>
      </c>
      <c r="O27" s="14">
        <f t="shared" si="18"/>
        <v>0.10987043606716587</v>
      </c>
      <c r="P27" s="15">
        <f t="shared" si="18"/>
        <v>9.9229471384690265E-2</v>
      </c>
      <c r="Q27" s="15">
        <f t="shared" si="18"/>
        <v>9.9229471384690265E-2</v>
      </c>
      <c r="R27" s="15">
        <f t="shared" si="18"/>
        <v>0.17341852091493623</v>
      </c>
      <c r="S27" s="15">
        <f t="shared" si="18"/>
        <v>0.22266763168772102</v>
      </c>
      <c r="T27" s="15">
        <f t="shared" si="18"/>
        <v>0.24707688313281009</v>
      </c>
      <c r="U27" s="15">
        <f t="shared" si="18"/>
        <v>0.24707688313281009</v>
      </c>
      <c r="V27" s="15">
        <f t="shared" si="18"/>
        <v>0.24674595281416489</v>
      </c>
      <c r="W27" s="15">
        <f t="shared" si="18"/>
        <v>9.8302856505363898E-2</v>
      </c>
      <c r="X27" s="16">
        <f t="shared" si="18"/>
        <v>9.8302856505363898E-2</v>
      </c>
      <c r="Y27" s="49">
        <f t="shared" si="20"/>
        <v>1.6419209635297165</v>
      </c>
      <c r="AA27" s="14">
        <f t="shared" si="19"/>
        <v>0.12566116427381713</v>
      </c>
      <c r="AB27" s="15">
        <f t="shared" si="19"/>
        <v>0.11170819141358423</v>
      </c>
      <c r="AC27" s="15">
        <f t="shared" si="19"/>
        <v>0.11170819141358423</v>
      </c>
      <c r="AD27" s="15">
        <f t="shared" si="19"/>
        <v>0.22326641135369241</v>
      </c>
      <c r="AE27" s="15">
        <f t="shared" si="19"/>
        <v>-0.66532503837071677</v>
      </c>
      <c r="AF27" s="15">
        <f t="shared" si="19"/>
        <v>0.445934143240027</v>
      </c>
      <c r="AG27" s="15">
        <f t="shared" si="19"/>
        <v>0.445934143240027</v>
      </c>
      <c r="AH27" s="15">
        <f t="shared" si="19"/>
        <v>-0.4429557436209825</v>
      </c>
      <c r="AI27" s="15">
        <f t="shared" si="19"/>
        <v>-0.11051682514563468</v>
      </c>
      <c r="AJ27" s="16">
        <f t="shared" si="19"/>
        <v>-0.11051682514563468</v>
      </c>
      <c r="AK27" s="49">
        <f t="shared" si="21"/>
        <v>0.13489781265176337</v>
      </c>
      <c r="AM27" t="s">
        <v>18</v>
      </c>
      <c r="AN27" s="26">
        <f t="shared" si="13"/>
        <v>0.99681994276888597</v>
      </c>
      <c r="AO27" s="27">
        <f t="shared" si="12"/>
        <v>1.0011614036079122</v>
      </c>
      <c r="AP27" s="27">
        <f t="shared" si="12"/>
        <v>0.99884582818872236</v>
      </c>
      <c r="AQ27" s="27">
        <f t="shared" si="12"/>
        <v>3.169310517063709</v>
      </c>
      <c r="AR27" s="27">
        <f t="shared" si="12"/>
        <v>0.12935630429331216</v>
      </c>
      <c r="AS27" s="27">
        <f t="shared" si="12"/>
        <v>5.9989115828427086E-2</v>
      </c>
      <c r="AT27" s="27">
        <f t="shared" si="12"/>
        <v>5.9989115828427163E-2</v>
      </c>
      <c r="AU27" s="27">
        <f t="shared" si="12"/>
        <v>2.8816055579710665E-2</v>
      </c>
      <c r="AV27" s="27">
        <f t="shared" si="12"/>
        <v>1.541477792488371E-3</v>
      </c>
      <c r="AW27" s="28">
        <f t="shared" si="12"/>
        <v>1.541477792488371E-3</v>
      </c>
      <c r="AX27" s="29">
        <f t="shared" si="14"/>
        <v>0.6447371238744084</v>
      </c>
      <c r="AY27" s="30">
        <f t="shared" si="15"/>
        <v>1.1403227672908378</v>
      </c>
      <c r="BM27" t="e">
        <f ca="1"/>
        <v>#NAME?</v>
      </c>
      <c r="BN27" s="34" t="e">
        <f ca="1"/>
        <v>#NAME?</v>
      </c>
      <c r="BO27" t="e">
        <f ca="1"/>
        <v>#NAME?</v>
      </c>
      <c r="BP27" t="e">
        <f ca="1"/>
        <v>#NAME?</v>
      </c>
      <c r="BQ27" s="52" t="e">
        <f ca="1"/>
        <v>#NAME?</v>
      </c>
      <c r="BR27" t="e">
        <f ca="1"/>
        <v>#NAME?</v>
      </c>
      <c r="BS27" t="e">
        <f ca="1"/>
        <v>#NAME?</v>
      </c>
      <c r="BT27" t="e">
        <f ca="1"/>
        <v>#NAME?</v>
      </c>
      <c r="BU27" t="e">
        <f ca="1"/>
        <v>#NAME?</v>
      </c>
      <c r="BV27" s="52" t="e">
        <f ca="1"/>
        <v>#NAME?</v>
      </c>
      <c r="BW27" s="35" t="e">
        <f ca="1"/>
        <v>#NAME?</v>
      </c>
      <c r="BX27" s="53" t="e">
        <f ca="1"/>
        <v>#NAME?</v>
      </c>
      <c r="BY27" s="54" t="e">
        <f ca="1"/>
        <v>#NAME?</v>
      </c>
    </row>
    <row r="28" spans="1:77" x14ac:dyDescent="0.35">
      <c r="A28" t="s">
        <v>13</v>
      </c>
      <c r="B28" s="14">
        <f t="shared" si="16"/>
        <v>0.87433883572618287</v>
      </c>
      <c r="C28" s="15">
        <f t="shared" si="16"/>
        <v>0.88829180858641577</v>
      </c>
      <c r="D28" s="15">
        <f t="shared" si="16"/>
        <v>0.88829180858641577</v>
      </c>
      <c r="E28" s="15">
        <f t="shared" si="16"/>
        <v>0.77673358864630759</v>
      </c>
      <c r="F28" s="15">
        <f t="shared" si="16"/>
        <v>0.66532503837071677</v>
      </c>
      <c r="G28" s="15">
        <f t="shared" si="16"/>
        <v>0.554065856759973</v>
      </c>
      <c r="H28" s="15">
        <f t="shared" si="16"/>
        <v>0.554065856759973</v>
      </c>
      <c r="I28" s="15">
        <f t="shared" si="16"/>
        <v>0.4429557436209825</v>
      </c>
      <c r="J28" s="15">
        <f t="shared" si="16"/>
        <v>0.11051682514563468</v>
      </c>
      <c r="K28" s="16">
        <f t="shared" si="16"/>
        <v>0.11051682514563468</v>
      </c>
      <c r="M28" s="50">
        <f t="shared" si="17"/>
        <v>0.48762363805455522</v>
      </c>
      <c r="O28" s="14">
        <f t="shared" si="18"/>
        <v>0.10987043606716587</v>
      </c>
      <c r="P28" s="15">
        <f t="shared" si="18"/>
        <v>9.9229471384690265E-2</v>
      </c>
      <c r="Q28" s="15">
        <f t="shared" si="18"/>
        <v>9.9229471384690265E-2</v>
      </c>
      <c r="R28" s="15">
        <f t="shared" si="18"/>
        <v>0.17341852091493623</v>
      </c>
      <c r="S28" s="15">
        <f t="shared" si="18"/>
        <v>0.22266763168772102</v>
      </c>
      <c r="T28" s="15">
        <f t="shared" si="18"/>
        <v>0.24707688313281009</v>
      </c>
      <c r="U28" s="15">
        <f t="shared" si="18"/>
        <v>0.24707688313281009</v>
      </c>
      <c r="V28" s="15">
        <f t="shared" si="18"/>
        <v>0.24674595281416489</v>
      </c>
      <c r="W28" s="15">
        <f t="shared" si="18"/>
        <v>9.8302856505363898E-2</v>
      </c>
      <c r="X28" s="16">
        <f t="shared" si="18"/>
        <v>9.8302856505363898E-2</v>
      </c>
      <c r="Y28" s="49">
        <f t="shared" si="20"/>
        <v>1.6419209635297165</v>
      </c>
      <c r="AA28" s="14">
        <f t="shared" si="19"/>
        <v>0.12566116427381713</v>
      </c>
      <c r="AB28" s="15">
        <f t="shared" si="19"/>
        <v>0.11170819141358423</v>
      </c>
      <c r="AC28" s="15">
        <f t="shared" si="19"/>
        <v>0.11170819141358423</v>
      </c>
      <c r="AD28" s="15">
        <f t="shared" si="19"/>
        <v>0.22326641135369241</v>
      </c>
      <c r="AE28" s="15">
        <f t="shared" si="19"/>
        <v>0.33467496162928323</v>
      </c>
      <c r="AF28" s="15">
        <f t="shared" si="19"/>
        <v>-0.554065856759973</v>
      </c>
      <c r="AG28" s="15">
        <f t="shared" si="19"/>
        <v>0.445934143240027</v>
      </c>
      <c r="AH28" s="15">
        <f t="shared" si="19"/>
        <v>-0.4429557436209825</v>
      </c>
      <c r="AI28" s="15">
        <f t="shared" si="19"/>
        <v>-0.11051682514563468</v>
      </c>
      <c r="AJ28" s="16">
        <f t="shared" si="19"/>
        <v>-0.11051682514563468</v>
      </c>
      <c r="AK28" s="49">
        <f t="shared" si="21"/>
        <v>0.13489781265176337</v>
      </c>
      <c r="AM28" t="s">
        <v>24</v>
      </c>
      <c r="AN28" s="8">
        <f>AVERAGE(AN19:AN27)</f>
        <v>0.19691675554480631</v>
      </c>
      <c r="AO28" s="45">
        <f t="shared" ref="AO28:AW28" si="22">AVERAGE(AO19:AO27)</f>
        <v>0.65675545420768355</v>
      </c>
      <c r="AP28" s="45">
        <f t="shared" si="22"/>
        <v>0.17528325832108402</v>
      </c>
      <c r="AQ28" s="45">
        <f t="shared" si="22"/>
        <v>6.0406611630446863</v>
      </c>
      <c r="AR28" s="45">
        <f t="shared" si="22"/>
        <v>0.64146924989538801</v>
      </c>
      <c r="AS28" s="45">
        <f t="shared" si="22"/>
        <v>0.38211110346233057</v>
      </c>
      <c r="AT28" s="45">
        <f t="shared" si="22"/>
        <v>1.291630183541961</v>
      </c>
      <c r="AU28" s="45">
        <f t="shared" si="22"/>
        <v>0.34468763919847151</v>
      </c>
      <c r="AV28" s="45">
        <f t="shared" si="22"/>
        <v>0.56377748116845727</v>
      </c>
      <c r="AW28" s="9">
        <f t="shared" si="22"/>
        <v>0.14716908579361809</v>
      </c>
      <c r="BM28" t="e">
        <f ca="1"/>
        <v>#NAME?</v>
      </c>
      <c r="BN28" s="34" t="e">
        <f ca="1"/>
        <v>#NAME?</v>
      </c>
      <c r="BO28" t="e">
        <f ca="1"/>
        <v>#NAME?</v>
      </c>
      <c r="BP28" t="e">
        <f ca="1"/>
        <v>#NAME?</v>
      </c>
      <c r="BQ28" t="e">
        <f ca="1"/>
        <v>#NAME?</v>
      </c>
      <c r="BR28" t="e">
        <f ca="1"/>
        <v>#NAME?</v>
      </c>
      <c r="BS28" t="e">
        <f ca="1"/>
        <v>#NAME?</v>
      </c>
      <c r="BT28" s="52" t="e">
        <f ca="1"/>
        <v>#NAME?</v>
      </c>
      <c r="BU28" t="e">
        <f ca="1"/>
        <v>#NAME?</v>
      </c>
      <c r="BV28" t="e">
        <f ca="1"/>
        <v>#NAME?</v>
      </c>
      <c r="BW28" s="35" t="e">
        <f ca="1"/>
        <v>#NAME?</v>
      </c>
      <c r="BX28" s="34" t="e">
        <f ca="1"/>
        <v>#NAME?</v>
      </c>
      <c r="BY28" s="35" t="e">
        <f ca="1"/>
        <v>#NAME?</v>
      </c>
    </row>
    <row r="29" spans="1:77" x14ac:dyDescent="0.35">
      <c r="A29" t="s">
        <v>15</v>
      </c>
      <c r="B29" s="14">
        <f t="shared" si="16"/>
        <v>0.75564482510150743</v>
      </c>
      <c r="C29" s="15">
        <f t="shared" si="16"/>
        <v>0.77945273889369193</v>
      </c>
      <c r="D29" s="15">
        <f t="shared" si="16"/>
        <v>0.77945273889369193</v>
      </c>
      <c r="E29" s="15">
        <f t="shared" si="16"/>
        <v>0.60725815293302299</v>
      </c>
      <c r="F29" s="15">
        <f t="shared" si="16"/>
        <v>0.46908590450634408</v>
      </c>
      <c r="G29" s="15">
        <f t="shared" si="16"/>
        <v>0.35575932148011347</v>
      </c>
      <c r="H29" s="15">
        <f t="shared" si="16"/>
        <v>0.35575932148011347</v>
      </c>
      <c r="I29" s="15">
        <f t="shared" si="16"/>
        <v>0.26112972604322593</v>
      </c>
      <c r="J29" s="15">
        <f t="shared" si="16"/>
        <v>5.233166061220413E-2</v>
      </c>
      <c r="K29" s="16">
        <f t="shared" si="16"/>
        <v>5.233166061220413E-2</v>
      </c>
      <c r="M29" s="50">
        <f t="shared" si="17"/>
        <v>-0.67051024093447631</v>
      </c>
      <c r="O29" s="14">
        <f t="shared" si="18"/>
        <v>0.18464572339881968</v>
      </c>
      <c r="P29" s="15">
        <f t="shared" si="18"/>
        <v>0.17190616672481404</v>
      </c>
      <c r="Q29" s="15">
        <f t="shared" si="18"/>
        <v>0.17190616672481404</v>
      </c>
      <c r="R29" s="15">
        <f t="shared" si="18"/>
        <v>0.23849568862939624</v>
      </c>
      <c r="S29" s="15">
        <f t="shared" si="18"/>
        <v>0.24904431869980914</v>
      </c>
      <c r="T29" s="15">
        <f t="shared" si="18"/>
        <v>0.22919462666012275</v>
      </c>
      <c r="U29" s="15">
        <f t="shared" si="18"/>
        <v>0.22919462666012275</v>
      </c>
      <c r="V29" s="15">
        <f t="shared" si="18"/>
        <v>0.1929409922198157</v>
      </c>
      <c r="W29" s="15">
        <f t="shared" si="18"/>
        <v>4.9593057909773211E-2</v>
      </c>
      <c r="X29" s="16">
        <f t="shared" si="18"/>
        <v>4.9593057909773211E-2</v>
      </c>
      <c r="Y29" s="49">
        <f t="shared" si="20"/>
        <v>1.7665144255372609</v>
      </c>
      <c r="AA29" s="14">
        <f t="shared" si="19"/>
        <v>0.24435517489849257</v>
      </c>
      <c r="AB29" s="15">
        <f t="shared" si="19"/>
        <v>0.22054726110630807</v>
      </c>
      <c r="AC29" s="15">
        <f t="shared" si="19"/>
        <v>0.22054726110630807</v>
      </c>
      <c r="AD29" s="15">
        <f t="shared" si="19"/>
        <v>0.39274184706697701</v>
      </c>
      <c r="AE29" s="15">
        <f t="shared" si="19"/>
        <v>-0.46908590450634408</v>
      </c>
      <c r="AF29" s="15">
        <f t="shared" si="19"/>
        <v>-0.35575932148011347</v>
      </c>
      <c r="AG29" s="15">
        <f t="shared" si="19"/>
        <v>-0.35575932148011347</v>
      </c>
      <c r="AH29" s="15">
        <f t="shared" si="19"/>
        <v>-0.26112972604322593</v>
      </c>
      <c r="AI29" s="15">
        <f t="shared" si="19"/>
        <v>-5.233166061220413E-2</v>
      </c>
      <c r="AJ29" s="16">
        <f t="shared" si="19"/>
        <v>-5.233166061220413E-2</v>
      </c>
      <c r="AK29" s="49">
        <f t="shared" si="21"/>
        <v>-0.46820605055611952</v>
      </c>
      <c r="AM29" t="s">
        <v>25</v>
      </c>
      <c r="AN29" s="29">
        <f>SUMSQ('Rasch A'!AA257:AA265)/SUM('Rasch A'!O257:O265)</f>
        <v>0.46832056222680957</v>
      </c>
      <c r="AO29" s="46">
        <f>SUMSQ('Rasch A'!AB257:AB265)/SUM('Rasch A'!P257:P265)</f>
        <v>1.4114121871244338</v>
      </c>
      <c r="AP29" s="46">
        <f>SUMSQ('Rasch A'!AC257:AC265)/SUM('Rasch A'!Q257:Q265)</f>
        <v>0.46915957438130446</v>
      </c>
      <c r="AQ29" s="46">
        <f>SUMSQ('Rasch A'!AD257:AD265)/SUM('Rasch A'!R257:R265)</f>
        <v>2.0243969070139283</v>
      </c>
      <c r="AR29" s="46">
        <f>SUMSQ('Rasch A'!AE257:AE265)/SUM('Rasch A'!S257:S265)</f>
        <v>0.9456649555630996</v>
      </c>
      <c r="AS29" s="46">
        <f>SUMSQ('Rasch A'!AF257:AF265)/SUM('Rasch A'!T257:T265)</f>
        <v>0.53905729328658614</v>
      </c>
      <c r="AT29" s="46">
        <f>SUMSQ('Rasch A'!AG257:AG265)/SUM('Rasch A'!U257:U265)</f>
        <v>1.6070174911908965</v>
      </c>
      <c r="AU29" s="46">
        <f>SUMSQ('Rasch A'!AH257:AH265)/SUM('Rasch A'!V257:V265)</f>
        <v>0.48835734220245669</v>
      </c>
      <c r="AV29" s="46">
        <f>SUMSQ('Rasch A'!AI257:AI265)/SUM('Rasch A'!W257:W265)</f>
        <v>1.4632241972271669</v>
      </c>
      <c r="AW29" s="30">
        <f>SUMSQ('Rasch A'!AJ257:AJ265)/SUM('Rasch A'!X257:X265)</f>
        <v>0.41036530603097021</v>
      </c>
      <c r="BM29" t="e">
        <f ca="1"/>
        <v>#NAME?</v>
      </c>
      <c r="BN29" s="34" t="e">
        <f ca="1"/>
        <v>#NAME?</v>
      </c>
      <c r="BO29" t="e">
        <f ca="1"/>
        <v>#NAME?</v>
      </c>
      <c r="BP29" t="e">
        <f ca="1"/>
        <v>#NAME?</v>
      </c>
      <c r="BQ29" t="e">
        <f ca="1"/>
        <v>#NAME?</v>
      </c>
      <c r="BR29" t="e">
        <f ca="1"/>
        <v>#NAME?</v>
      </c>
      <c r="BS29" t="e">
        <f ca="1"/>
        <v>#NAME?</v>
      </c>
      <c r="BT29" s="52" t="e">
        <f ca="1"/>
        <v>#NAME?</v>
      </c>
      <c r="BU29" t="e">
        <f ca="1"/>
        <v>#NAME?</v>
      </c>
      <c r="BV29" t="e">
        <f ca="1"/>
        <v>#NAME?</v>
      </c>
      <c r="BW29" s="35" t="e">
        <f ca="1"/>
        <v>#NAME?</v>
      </c>
      <c r="BX29" s="34" t="e">
        <f ca="1"/>
        <v>#NAME?</v>
      </c>
      <c r="BY29" s="35" t="e">
        <f ca="1"/>
        <v>#NAME?</v>
      </c>
    </row>
    <row r="30" spans="1:77" x14ac:dyDescent="0.35">
      <c r="A30" t="s">
        <v>17</v>
      </c>
      <c r="B30" s="14">
        <f t="shared" si="16"/>
        <v>0.75564482510150743</v>
      </c>
      <c r="C30" s="15">
        <f t="shared" si="16"/>
        <v>0.77945273889369193</v>
      </c>
      <c r="D30" s="15">
        <f t="shared" si="16"/>
        <v>0.77945273889369193</v>
      </c>
      <c r="E30" s="15">
        <f t="shared" si="16"/>
        <v>0.60725815293302299</v>
      </c>
      <c r="F30" s="15">
        <f t="shared" si="16"/>
        <v>0.46908590450634408</v>
      </c>
      <c r="G30" s="15">
        <f t="shared" si="16"/>
        <v>0.35575932148011347</v>
      </c>
      <c r="H30" s="15">
        <f t="shared" si="16"/>
        <v>0.35575932148011347</v>
      </c>
      <c r="I30" s="15">
        <f t="shared" si="16"/>
        <v>0.26112972604322593</v>
      </c>
      <c r="J30" s="15">
        <f t="shared" si="16"/>
        <v>5.233166061220413E-2</v>
      </c>
      <c r="K30" s="16">
        <f t="shared" si="16"/>
        <v>5.233166061220413E-2</v>
      </c>
      <c r="M30" s="50">
        <f t="shared" si="17"/>
        <v>-0.6705102409344762</v>
      </c>
      <c r="O30" s="14">
        <f t="shared" si="18"/>
        <v>0.18464572339881968</v>
      </c>
      <c r="P30" s="15">
        <f t="shared" si="18"/>
        <v>0.17190616672481404</v>
      </c>
      <c r="Q30" s="15">
        <f t="shared" si="18"/>
        <v>0.17190616672481404</v>
      </c>
      <c r="R30" s="15">
        <f t="shared" si="18"/>
        <v>0.23849568862939624</v>
      </c>
      <c r="S30" s="15">
        <f t="shared" si="18"/>
        <v>0.24904431869980914</v>
      </c>
      <c r="T30" s="15">
        <f t="shared" si="18"/>
        <v>0.22919462666012275</v>
      </c>
      <c r="U30" s="15">
        <f t="shared" si="18"/>
        <v>0.22919462666012275</v>
      </c>
      <c r="V30" s="15">
        <f t="shared" si="18"/>
        <v>0.1929409922198157</v>
      </c>
      <c r="W30" s="15">
        <f t="shared" si="18"/>
        <v>4.9593057909773211E-2</v>
      </c>
      <c r="X30" s="16">
        <f t="shared" si="18"/>
        <v>4.9593057909773211E-2</v>
      </c>
      <c r="Y30" s="49">
        <f t="shared" si="20"/>
        <v>1.7665144255372609</v>
      </c>
      <c r="AA30" s="14">
        <f t="shared" si="19"/>
        <v>0.24435517489849257</v>
      </c>
      <c r="AB30" s="15">
        <f t="shared" si="19"/>
        <v>-0.77945273889369193</v>
      </c>
      <c r="AC30" s="15">
        <f t="shared" si="19"/>
        <v>0.22054726110630807</v>
      </c>
      <c r="AD30" s="15">
        <f t="shared" si="19"/>
        <v>-0.60725815293302299</v>
      </c>
      <c r="AE30" s="15">
        <f t="shared" si="19"/>
        <v>0.53091409549365598</v>
      </c>
      <c r="AF30" s="15">
        <f t="shared" si="19"/>
        <v>-0.35575932148011347</v>
      </c>
      <c r="AG30" s="15">
        <f t="shared" si="19"/>
        <v>0.64424067851988653</v>
      </c>
      <c r="AH30" s="15">
        <f t="shared" si="19"/>
        <v>-0.26112972604322593</v>
      </c>
      <c r="AI30" s="15">
        <f t="shared" si="19"/>
        <v>-5.233166061220413E-2</v>
      </c>
      <c r="AJ30" s="16">
        <f t="shared" si="19"/>
        <v>-5.233166061220413E-2</v>
      </c>
      <c r="AK30" s="49">
        <f t="shared" si="21"/>
        <v>-0.46820605055611941</v>
      </c>
      <c r="BM30" t="e">
        <f ca="1"/>
        <v>#NAME?</v>
      </c>
      <c r="BN30" s="34" t="e">
        <f ca="1"/>
        <v>#NAME?</v>
      </c>
      <c r="BO30" t="e">
        <f ca="1"/>
        <v>#NAME?</v>
      </c>
      <c r="BP30" t="e">
        <f ca="1"/>
        <v>#NAME?</v>
      </c>
      <c r="BQ30" t="e">
        <f ca="1"/>
        <v>#NAME?</v>
      </c>
      <c r="BR30" s="52" t="e">
        <f ca="1"/>
        <v>#NAME?</v>
      </c>
      <c r="BS30" t="e">
        <f ca="1"/>
        <v>#NAME?</v>
      </c>
      <c r="BT30" t="e">
        <f ca="1"/>
        <v>#NAME?</v>
      </c>
      <c r="BU30" t="e">
        <f ca="1"/>
        <v>#NAME?</v>
      </c>
      <c r="BV30" t="e">
        <f ca="1"/>
        <v>#NAME?</v>
      </c>
      <c r="BW30" s="35" t="e">
        <f ca="1"/>
        <v>#NAME?</v>
      </c>
      <c r="BX30" s="34" t="e">
        <f ca="1"/>
        <v>#NAME?</v>
      </c>
      <c r="BY30" s="35" t="e">
        <f ca="1"/>
        <v>#NAME?</v>
      </c>
    </row>
    <row r="31" spans="1:77" x14ac:dyDescent="0.35">
      <c r="A31" t="s">
        <v>18</v>
      </c>
      <c r="B31" s="26">
        <f t="shared" si="16"/>
        <v>0.53696229802276052</v>
      </c>
      <c r="C31" s="27">
        <f t="shared" si="16"/>
        <v>0.56995089192750936</v>
      </c>
      <c r="D31" s="27">
        <f t="shared" si="16"/>
        <v>0.56995089192750936</v>
      </c>
      <c r="E31" s="27">
        <f t="shared" si="16"/>
        <v>0.3670187701226541</v>
      </c>
      <c r="F31" s="27">
        <f t="shared" si="16"/>
        <v>0.24887084158319719</v>
      </c>
      <c r="G31" s="27">
        <f t="shared" si="16"/>
        <v>0.17155490619547076</v>
      </c>
      <c r="H31" s="27">
        <f t="shared" si="16"/>
        <v>0.17155490619547076</v>
      </c>
      <c r="I31" s="27">
        <f t="shared" si="16"/>
        <v>0.11702241708818004</v>
      </c>
      <c r="J31" s="27">
        <f t="shared" si="16"/>
        <v>2.0287936096013204E-2</v>
      </c>
      <c r="K31" s="28">
        <f t="shared" si="16"/>
        <v>2.0287936096013204E-2</v>
      </c>
      <c r="M31" s="57">
        <f t="shared" si="17"/>
        <v>-1.8867666111394918</v>
      </c>
      <c r="O31" s="26">
        <f t="shared" si="18"/>
        <v>0.24863378852487664</v>
      </c>
      <c r="P31" s="27">
        <f t="shared" si="18"/>
        <v>0.24510687271854589</v>
      </c>
      <c r="Q31" s="27">
        <f t="shared" si="18"/>
        <v>0.24510687271854589</v>
      </c>
      <c r="R31" s="27">
        <f t="shared" si="18"/>
        <v>0.23231599250030846</v>
      </c>
      <c r="S31" s="27">
        <f t="shared" si="18"/>
        <v>0.18693414579286838</v>
      </c>
      <c r="T31" s="27">
        <f t="shared" si="18"/>
        <v>0.14212382035573398</v>
      </c>
      <c r="U31" s="27">
        <f t="shared" si="18"/>
        <v>0.14212382035573398</v>
      </c>
      <c r="V31" s="27">
        <f t="shared" si="18"/>
        <v>0.10332817098702006</v>
      </c>
      <c r="W31" s="27">
        <f t="shared" si="18"/>
        <v>1.9876335744977287E-2</v>
      </c>
      <c r="X31" s="28">
        <f t="shared" si="18"/>
        <v>1.9876335744977287E-2</v>
      </c>
      <c r="Y31" s="49">
        <f t="shared" si="20"/>
        <v>1.585426155443588</v>
      </c>
      <c r="AA31" s="26">
        <f t="shared" si="19"/>
        <v>-0.53696229802276052</v>
      </c>
      <c r="AB31" s="27">
        <f t="shared" si="19"/>
        <v>0.43004910807249064</v>
      </c>
      <c r="AC31" s="27">
        <f t="shared" si="19"/>
        <v>-0.56995089192750936</v>
      </c>
      <c r="AD31" s="27">
        <f t="shared" si="19"/>
        <v>0.63298122987734584</v>
      </c>
      <c r="AE31" s="27">
        <f t="shared" si="19"/>
        <v>-0.24887084158319719</v>
      </c>
      <c r="AF31" s="27">
        <f t="shared" si="19"/>
        <v>-0.17155490619547076</v>
      </c>
      <c r="AG31" s="27">
        <f t="shared" si="19"/>
        <v>-0.17155490619547076</v>
      </c>
      <c r="AH31" s="27">
        <f t="shared" si="19"/>
        <v>-0.11702241708818004</v>
      </c>
      <c r="AI31" s="27">
        <f t="shared" si="19"/>
        <v>-2.0287936096013204E-2</v>
      </c>
      <c r="AJ31" s="28">
        <f t="shared" si="19"/>
        <v>-2.0287936096013204E-2</v>
      </c>
      <c r="AK31" s="49">
        <f t="shared" si="21"/>
        <v>-0.79346179525477856</v>
      </c>
      <c r="BM31" t="e">
        <f ca="1"/>
        <v>#NAME?</v>
      </c>
      <c r="BN31" s="34" t="e">
        <f ca="1"/>
        <v>#NAME?</v>
      </c>
      <c r="BO31" t="e">
        <f ca="1"/>
        <v>#NAME?</v>
      </c>
      <c r="BP31" t="e">
        <f ca="1"/>
        <v>#NAME?</v>
      </c>
      <c r="BQ31" t="e">
        <f ca="1"/>
        <v>#NAME?</v>
      </c>
      <c r="BR31" t="e">
        <f ca="1"/>
        <v>#NAME?</v>
      </c>
      <c r="BS31" t="e">
        <f ca="1"/>
        <v>#NAME?</v>
      </c>
      <c r="BT31" t="e">
        <f ca="1"/>
        <v>#NAME?</v>
      </c>
      <c r="BU31" t="e">
        <f ca="1"/>
        <v>#NAME?</v>
      </c>
      <c r="BV31" t="e">
        <f ca="1"/>
        <v>#NAME?</v>
      </c>
      <c r="BW31" s="35" t="e">
        <f ca="1"/>
        <v>#NAME?</v>
      </c>
      <c r="BX31" s="34" t="e">
        <f ca="1"/>
        <v>#NAME?</v>
      </c>
      <c r="BY31" s="35" t="e">
        <f ca="1"/>
        <v>#NAME?</v>
      </c>
    </row>
    <row r="32" spans="1:77" x14ac:dyDescent="0.35">
      <c r="O32" s="49">
        <f>SUM(O23:O31)</f>
        <v>1.0665913036162491</v>
      </c>
      <c r="P32" s="49">
        <f t="shared" ref="P32:X32" si="23">SUM(P23:P31)</f>
        <v>0.99129417851378054</v>
      </c>
      <c r="Q32" s="49">
        <f t="shared" si="23"/>
        <v>0.99129417851378054</v>
      </c>
      <c r="R32" s="49">
        <f t="shared" si="23"/>
        <v>1.4557828220425859</v>
      </c>
      <c r="S32" s="49">
        <f t="shared" si="23"/>
        <v>1.7119223977076041</v>
      </c>
      <c r="T32" s="49">
        <f t="shared" si="23"/>
        <v>1.8361088873392437</v>
      </c>
      <c r="U32" s="49">
        <f t="shared" si="23"/>
        <v>1.8361088873392437</v>
      </c>
      <c r="V32" s="49">
        <f t="shared" si="23"/>
        <v>1.8492543399596897</v>
      </c>
      <c r="W32" s="49">
        <f t="shared" si="23"/>
        <v>1.0137828254966696</v>
      </c>
      <c r="X32" s="49">
        <f t="shared" si="23"/>
        <v>1.0137828254966696</v>
      </c>
      <c r="AA32" s="49">
        <f>SUM(AA23:AA31)</f>
        <v>0.42336560869982021</v>
      </c>
      <c r="AB32" s="49">
        <f t="shared" ref="AB32:AJ32" si="24">SUM(AB23:AB31)</f>
        <v>0.3122238623419864</v>
      </c>
      <c r="AC32" s="49">
        <f t="shared" si="24"/>
        <v>0.3122238623419864</v>
      </c>
      <c r="AD32" s="49">
        <f t="shared" si="24"/>
        <v>0.32536918634383605</v>
      </c>
      <c r="AE32" s="49">
        <f t="shared" si="24"/>
        <v>0.21590408098860106</v>
      </c>
      <c r="AF32" s="49">
        <f t="shared" si="24"/>
        <v>5.3710005418584728E-2</v>
      </c>
      <c r="AG32" s="49">
        <f t="shared" si="24"/>
        <v>5.3710005418584728E-2</v>
      </c>
      <c r="AH32" s="49">
        <f t="shared" si="24"/>
        <v>-0.1198595989923544</v>
      </c>
      <c r="AI32" s="49">
        <f t="shared" si="24"/>
        <v>-0.31734985267837135</v>
      </c>
      <c r="AJ32" s="49">
        <f t="shared" si="24"/>
        <v>-0.31734985267837135</v>
      </c>
      <c r="AK32" s="49">
        <f>SUMSQ(AK23:AK31)</f>
        <v>2.6626099106790999</v>
      </c>
      <c r="BM32" t="e">
        <f ca="1"/>
        <v>#NAME?</v>
      </c>
      <c r="BN32" s="34" t="e">
        <f ca="1"/>
        <v>#NAME?</v>
      </c>
      <c r="BO32" t="e">
        <f ca="1"/>
        <v>#NAME?</v>
      </c>
      <c r="BP32" t="e">
        <f ca="1"/>
        <v>#NAME?</v>
      </c>
      <c r="BQ32" t="e">
        <f ca="1"/>
        <v>#NAME?</v>
      </c>
      <c r="BR32" t="e">
        <f ca="1"/>
        <v>#NAME?</v>
      </c>
      <c r="BS32" t="e">
        <f ca="1"/>
        <v>#NAME?</v>
      </c>
      <c r="BT32" t="e">
        <f ca="1"/>
        <v>#NAME?</v>
      </c>
      <c r="BU32" t="e">
        <f ca="1"/>
        <v>#NAME?</v>
      </c>
      <c r="BV32" t="e">
        <f ca="1"/>
        <v>#NAME?</v>
      </c>
      <c r="BW32" s="35" t="e">
        <f ca="1"/>
        <v>#NAME?</v>
      </c>
      <c r="BX32" s="34" t="e">
        <f ca="1"/>
        <v>#NAME?</v>
      </c>
      <c r="BY32" s="35" t="e">
        <f ca="1"/>
        <v>#NAME?</v>
      </c>
    </row>
    <row r="33" spans="1:77" x14ac:dyDescent="0.35">
      <c r="A33" t="s">
        <v>20</v>
      </c>
      <c r="B33" s="58">
        <f t="shared" ref="B33:K33" si="25">B16-AA32/O32</f>
        <v>-1.9313470667418786</v>
      </c>
      <c r="C33" s="59">
        <f t="shared" si="25"/>
        <v>-1.9829110559723244</v>
      </c>
      <c r="D33" s="59">
        <f t="shared" si="25"/>
        <v>-1.9829110559723244</v>
      </c>
      <c r="E33" s="59">
        <f t="shared" si="25"/>
        <v>-1.0647677689064221</v>
      </c>
      <c r="F33" s="59">
        <f t="shared" si="25"/>
        <v>-0.40776870918510522</v>
      </c>
      <c r="G33" s="59">
        <f t="shared" si="25"/>
        <v>0.15910075288897871</v>
      </c>
      <c r="H33" s="59">
        <f t="shared" si="25"/>
        <v>0.15910075288897871</v>
      </c>
      <c r="I33" s="59">
        <f t="shared" si="25"/>
        <v>0.69945503302427336</v>
      </c>
      <c r="J33" s="59">
        <f t="shared" si="25"/>
        <v>2.8039732678186908</v>
      </c>
      <c r="K33" s="60">
        <f t="shared" si="25"/>
        <v>2.8039732678186908</v>
      </c>
      <c r="L33" s="49">
        <f>AVERAGE(B33:K33)</f>
        <v>-7.4410258233844312E-2</v>
      </c>
      <c r="BM33" t="e">
        <f ca="1"/>
        <v>#NAME?</v>
      </c>
      <c r="BN33" s="34" t="e">
        <f ca="1"/>
        <v>#NAME?</v>
      </c>
      <c r="BO33" s="52" t="e">
        <f ca="1"/>
        <v>#NAME?</v>
      </c>
      <c r="BP33" t="e">
        <f ca="1"/>
        <v>#NAME?</v>
      </c>
      <c r="BQ33" s="52" t="e">
        <f ca="1"/>
        <v>#NAME?</v>
      </c>
      <c r="BR33" s="52" t="e">
        <f ca="1"/>
        <v>#NAME?</v>
      </c>
      <c r="BS33" t="e">
        <f ca="1"/>
        <v>#NAME?</v>
      </c>
      <c r="BT33" s="52" t="e">
        <f ca="1"/>
        <v>#NAME?</v>
      </c>
      <c r="BU33" t="e">
        <f ca="1"/>
        <v>#NAME?</v>
      </c>
      <c r="BV33" t="e">
        <f ca="1"/>
        <v>#NAME?</v>
      </c>
      <c r="BW33" s="35" t="e">
        <f ca="1"/>
        <v>#NAME?</v>
      </c>
      <c r="BX33" s="34" t="e">
        <f ca="1"/>
        <v>#NAME?</v>
      </c>
      <c r="BY33" s="54" t="e">
        <f ca="1"/>
        <v>#NAME?</v>
      </c>
    </row>
    <row r="34" spans="1:77" x14ac:dyDescent="0.35">
      <c r="A34" t="s">
        <v>21</v>
      </c>
      <c r="B34" s="29">
        <f>B33-L33</f>
        <v>-1.8569368085080342</v>
      </c>
      <c r="C34" s="46">
        <f>C33-L33</f>
        <v>-1.90850079773848</v>
      </c>
      <c r="D34" s="46">
        <f>D33-L33</f>
        <v>-1.90850079773848</v>
      </c>
      <c r="E34" s="46">
        <f>E33-L33</f>
        <v>-0.99035751067257782</v>
      </c>
      <c r="F34" s="46">
        <f>F33-L33</f>
        <v>-0.33335845095126093</v>
      </c>
      <c r="G34" s="46">
        <f>G33-L33</f>
        <v>0.23351101112282302</v>
      </c>
      <c r="H34" s="46">
        <f>H33-L33</f>
        <v>0.23351101112282302</v>
      </c>
      <c r="I34" s="46">
        <f>I33-L33</f>
        <v>0.77386529125811765</v>
      </c>
      <c r="J34" s="46">
        <f>J33-L33</f>
        <v>2.8783835260525352</v>
      </c>
      <c r="K34" s="30">
        <f>K33-L33</f>
        <v>2.8783835260525352</v>
      </c>
      <c r="L34" s="49">
        <f>AVERAGE(B34:K34)</f>
        <v>0</v>
      </c>
      <c r="BM34" t="e">
        <f ca="1"/>
        <v>#NAME?</v>
      </c>
      <c r="BN34" s="36" t="e">
        <f ca="1"/>
        <v>#NAME?</v>
      </c>
      <c r="BO34" s="37" t="e">
        <f ca="1"/>
        <v>#NAME?</v>
      </c>
      <c r="BP34" s="37" t="e">
        <f ca="1"/>
        <v>#NAME?</v>
      </c>
      <c r="BQ34" s="55" t="e">
        <f ca="1"/>
        <v>#NAME?</v>
      </c>
      <c r="BR34" s="37" t="e">
        <f ca="1"/>
        <v>#NAME?</v>
      </c>
      <c r="BS34" s="37" t="e">
        <f ca="1"/>
        <v>#NAME?</v>
      </c>
      <c r="BT34" s="37" t="e">
        <f ca="1"/>
        <v>#NAME?</v>
      </c>
      <c r="BU34" s="37" t="e">
        <f ca="1"/>
        <v>#NAME?</v>
      </c>
      <c r="BV34" s="37" t="e">
        <f ca="1"/>
        <v>#NAME?</v>
      </c>
      <c r="BW34" s="38" t="e">
        <f ca="1"/>
        <v>#NAME?</v>
      </c>
      <c r="BX34" s="36" t="e">
        <f ca="1"/>
        <v>#NAME?</v>
      </c>
      <c r="BY34" s="38" t="e">
        <f ca="1"/>
        <v>#NAME?</v>
      </c>
    </row>
    <row r="35" spans="1:77" x14ac:dyDescent="0.35">
      <c r="L35" s="49"/>
      <c r="BM35" t="e">
        <f ca="1"/>
        <v>#NAME?</v>
      </c>
      <c r="BN35" s="31" t="e">
        <f ca="1"/>
        <v>#NAME?</v>
      </c>
      <c r="BO35" s="32" t="e">
        <f ca="1"/>
        <v>#NAME?</v>
      </c>
      <c r="BP35" s="32" t="e">
        <f ca="1"/>
        <v>#NAME?</v>
      </c>
      <c r="BQ35" s="56" t="e">
        <f ca="1"/>
        <v>#NAME?</v>
      </c>
      <c r="BR35" s="32" t="e">
        <f ca="1"/>
        <v>#NAME?</v>
      </c>
      <c r="BS35" s="32" t="e">
        <f ca="1"/>
        <v>#NAME?</v>
      </c>
      <c r="BT35" s="56" t="e">
        <f ca="1"/>
        <v>#NAME?</v>
      </c>
      <c r="BU35" s="32" t="e">
        <f ca="1"/>
        <v>#NAME?</v>
      </c>
      <c r="BV35" s="32" t="e">
        <f ca="1"/>
        <v>#NAME?</v>
      </c>
      <c r="BW35" s="33" t="e">
        <f ca="1"/>
        <v>#NAME?</v>
      </c>
      <c r="BX35" s="39" t="e">
        <f ca="1"/>
        <v>#NAME?</v>
      </c>
      <c r="BY35" s="33" t="e">
        <f ca="1"/>
        <v>#NAME?</v>
      </c>
    </row>
    <row r="36" spans="1:77" x14ac:dyDescent="0.35">
      <c r="A36" t="s">
        <v>23</v>
      </c>
      <c r="B36" s="4">
        <f>B18+1</f>
        <v>2</v>
      </c>
      <c r="BM36" t="e">
        <f ca="1"/>
        <v>#NAME?</v>
      </c>
      <c r="BN36" s="36" t="e">
        <f ca="1"/>
        <v>#NAME?</v>
      </c>
      <c r="BO36" s="55" t="e">
        <f ca="1"/>
        <v>#NAME?</v>
      </c>
      <c r="BP36" s="37" t="e">
        <f ca="1"/>
        <v>#NAME?</v>
      </c>
      <c r="BQ36" s="55" t="e">
        <f ca="1"/>
        <v>#NAME?</v>
      </c>
      <c r="BR36" s="37" t="e">
        <f ca="1"/>
        <v>#NAME?</v>
      </c>
      <c r="BS36" s="37" t="e">
        <f ca="1"/>
        <v>#NAME?</v>
      </c>
      <c r="BT36" s="55" t="e">
        <f ca="1"/>
        <v>#NAME?</v>
      </c>
      <c r="BU36" s="37" t="e">
        <f ca="1"/>
        <v>#NAME?</v>
      </c>
      <c r="BV36" s="55" t="e">
        <f ca="1"/>
        <v>#NAME?</v>
      </c>
      <c r="BW36" s="38" t="e">
        <f ca="1"/>
        <v>#NAME?</v>
      </c>
      <c r="BX36" s="40" t="e">
        <f ca="1"/>
        <v>#NAME?</v>
      </c>
      <c r="BY36" s="38" t="e">
        <f ca="1"/>
        <v>#NAME?</v>
      </c>
    </row>
    <row r="37" spans="1:77" x14ac:dyDescent="0.35">
      <c r="B37" s="4"/>
    </row>
    <row r="38" spans="1:77" x14ac:dyDescent="0.35">
      <c r="B38" t="s">
        <v>1</v>
      </c>
      <c r="O38" t="s">
        <v>26</v>
      </c>
      <c r="AA38" t="s">
        <v>27</v>
      </c>
    </row>
    <row r="40" spans="1:77" x14ac:dyDescent="0.35">
      <c r="B40">
        <v>1</v>
      </c>
      <c r="C40">
        <v>2</v>
      </c>
      <c r="D40">
        <v>3</v>
      </c>
      <c r="E40">
        <v>4</v>
      </c>
      <c r="F40">
        <v>5</v>
      </c>
      <c r="G40">
        <v>6</v>
      </c>
      <c r="H40">
        <v>7</v>
      </c>
      <c r="I40">
        <v>8</v>
      </c>
      <c r="J40">
        <v>9</v>
      </c>
      <c r="K40">
        <v>10</v>
      </c>
      <c r="M40" t="s">
        <v>3</v>
      </c>
      <c r="O40">
        <v>1</v>
      </c>
      <c r="P40">
        <v>2</v>
      </c>
      <c r="Q40">
        <v>3</v>
      </c>
      <c r="R40">
        <v>4</v>
      </c>
      <c r="S40">
        <v>5</v>
      </c>
      <c r="T40">
        <v>6</v>
      </c>
      <c r="U40">
        <v>7</v>
      </c>
      <c r="V40">
        <v>8</v>
      </c>
      <c r="W40">
        <v>9</v>
      </c>
      <c r="X40">
        <v>10</v>
      </c>
      <c r="AA40">
        <v>1</v>
      </c>
      <c r="AB40">
        <v>2</v>
      </c>
      <c r="AC40">
        <v>3</v>
      </c>
      <c r="AD40">
        <v>4</v>
      </c>
      <c r="AE40">
        <v>5</v>
      </c>
      <c r="AF40">
        <v>6</v>
      </c>
      <c r="AG40">
        <v>7</v>
      </c>
      <c r="AH40">
        <v>8</v>
      </c>
      <c r="AI40">
        <v>9</v>
      </c>
      <c r="AJ40">
        <v>10</v>
      </c>
    </row>
    <row r="41" spans="1:77" x14ac:dyDescent="0.35">
      <c r="A41" t="s">
        <v>6</v>
      </c>
      <c r="B41" s="5">
        <f t="shared" ref="B41:K49" si="26">EXP($M23-B$34)/(1+EXP($M23-B$34))</f>
        <v>0.99123831268510043</v>
      </c>
      <c r="C41" s="47">
        <f t="shared" si="26"/>
        <v>0.99167498408796673</v>
      </c>
      <c r="D41" s="47">
        <f t="shared" si="26"/>
        <v>0.99167498408796673</v>
      </c>
      <c r="E41" s="47">
        <f t="shared" si="26"/>
        <v>0.97940682065820661</v>
      </c>
      <c r="F41" s="47">
        <f t="shared" si="26"/>
        <v>0.96102155818914403</v>
      </c>
      <c r="G41" s="47">
        <f t="shared" si="26"/>
        <v>0.93327490349328357</v>
      </c>
      <c r="H41" s="47">
        <f t="shared" si="26"/>
        <v>0.93327490349328357</v>
      </c>
      <c r="I41" s="47">
        <f t="shared" si="26"/>
        <v>0.89068569844707279</v>
      </c>
      <c r="J41" s="47">
        <f t="shared" si="26"/>
        <v>0.49831154281342954</v>
      </c>
      <c r="K41" s="7">
        <f t="shared" si="26"/>
        <v>0.49831154281342954</v>
      </c>
      <c r="M41" s="48">
        <f t="shared" ref="M41:M49" si="27">M23+AK41/Y41</f>
        <v>3.2722154050970262</v>
      </c>
      <c r="O41" s="5">
        <f t="shared" ref="O41:X49" si="28">B41*(1-B41)</f>
        <v>8.684920150295497E-3</v>
      </c>
      <c r="P41" s="47">
        <f t="shared" si="28"/>
        <v>8.2557100220976669E-3</v>
      </c>
      <c r="Q41" s="47">
        <f t="shared" si="28"/>
        <v>8.2557100220976669E-3</v>
      </c>
      <c r="R41" s="47">
        <f t="shared" si="28"/>
        <v>2.0169100306390124E-2</v>
      </c>
      <c r="S41" s="47">
        <f t="shared" si="28"/>
        <v>3.7459122884853681E-2</v>
      </c>
      <c r="T41" s="47">
        <f t="shared" si="28"/>
        <v>6.227285800288581E-2</v>
      </c>
      <c r="U41" s="47">
        <f t="shared" si="28"/>
        <v>6.227285800288581E-2</v>
      </c>
      <c r="V41" s="47">
        <f t="shared" si="28"/>
        <v>9.7364685028922898E-2</v>
      </c>
      <c r="W41" s="47">
        <f t="shared" si="28"/>
        <v>0.24999714911232915</v>
      </c>
      <c r="X41" s="7">
        <f t="shared" si="28"/>
        <v>0.24999714911232915</v>
      </c>
      <c r="Y41" s="49">
        <f>SUM(O41:X41)</f>
        <v>0.80472926264508748</v>
      </c>
      <c r="AA41" s="5" t="str">
        <f t="shared" ref="AA41:AJ49" si="29">IF(ISNUMBER(B5),B5-B41,"")</f>
        <v/>
      </c>
      <c r="AB41" s="47">
        <f t="shared" si="29"/>
        <v>8.3250159120332734E-3</v>
      </c>
      <c r="AC41" s="47">
        <f t="shared" si="29"/>
        <v>8.3250159120332734E-3</v>
      </c>
      <c r="AD41" s="47">
        <f t="shared" si="29"/>
        <v>2.0593179341793388E-2</v>
      </c>
      <c r="AE41" s="47">
        <f t="shared" si="29"/>
        <v>3.8978441810855968E-2</v>
      </c>
      <c r="AF41" s="47">
        <f t="shared" si="29"/>
        <v>6.672509650671643E-2</v>
      </c>
      <c r="AG41" s="47">
        <f t="shared" si="29"/>
        <v>6.672509650671643E-2</v>
      </c>
      <c r="AH41" s="47">
        <f t="shared" si="29"/>
        <v>0.10931430155292721</v>
      </c>
      <c r="AI41" s="47">
        <f t="shared" si="29"/>
        <v>-0.49831154281342954</v>
      </c>
      <c r="AJ41" s="7">
        <f t="shared" si="29"/>
        <v>0.50168845718657051</v>
      </c>
      <c r="AK41" s="49">
        <f>SUM(AA41:AJ41)</f>
        <v>0.32236306191621694</v>
      </c>
    </row>
    <row r="42" spans="1:77" x14ac:dyDescent="0.35">
      <c r="A42" t="s">
        <v>7</v>
      </c>
      <c r="B42" s="14">
        <f t="shared" si="26"/>
        <v>0.9774143026021207</v>
      </c>
      <c r="C42" s="15">
        <f t="shared" si="26"/>
        <v>0.97852501874194908</v>
      </c>
      <c r="D42" s="15">
        <f t="shared" si="26"/>
        <v>0.97852501874194908</v>
      </c>
      <c r="E42" s="15">
        <f t="shared" si="26"/>
        <v>0.9478965631531775</v>
      </c>
      <c r="F42" s="15">
        <f t="shared" si="26"/>
        <v>0.90413306533754334</v>
      </c>
      <c r="G42" s="15">
        <f t="shared" si="26"/>
        <v>0.84252623801576032</v>
      </c>
      <c r="H42" s="15">
        <f t="shared" si="26"/>
        <v>0.84252623801576032</v>
      </c>
      <c r="I42" s="15">
        <f t="shared" si="26"/>
        <v>0.75709009902880986</v>
      </c>
      <c r="J42" s="15">
        <f t="shared" si="26"/>
        <v>0.27533387807767229</v>
      </c>
      <c r="K42" s="16">
        <f t="shared" si="26"/>
        <v>0.27533387807767229</v>
      </c>
      <c r="M42" s="50">
        <f t="shared" si="27"/>
        <v>2.1211490917654832</v>
      </c>
      <c r="O42" s="14">
        <f t="shared" si="28"/>
        <v>2.207558367093073E-2</v>
      </c>
      <c r="P42" s="15">
        <f t="shared" si="28"/>
        <v>2.1013806438017278E-2</v>
      </c>
      <c r="Q42" s="15">
        <f t="shared" si="28"/>
        <v>2.1013806438017278E-2</v>
      </c>
      <c r="R42" s="15">
        <f t="shared" si="28"/>
        <v>4.9388668715571682E-2</v>
      </c>
      <c r="S42" s="15">
        <f t="shared" si="28"/>
        <v>8.6676465500880928E-2</v>
      </c>
      <c r="T42" s="15">
        <f t="shared" si="28"/>
        <v>0.13267577627077071</v>
      </c>
      <c r="U42" s="15">
        <f t="shared" si="28"/>
        <v>0.13267577627077071</v>
      </c>
      <c r="V42" s="15">
        <f t="shared" si="28"/>
        <v>0.18390468098135673</v>
      </c>
      <c r="W42" s="15">
        <f t="shared" si="28"/>
        <v>0.19952513366038177</v>
      </c>
      <c r="X42" s="16">
        <f t="shared" si="28"/>
        <v>0.19952513366038177</v>
      </c>
      <c r="Y42" s="49">
        <f t="shared" ref="Y42:Y49" si="30">SUM(O42:X42)</f>
        <v>1.0484748316070795</v>
      </c>
      <c r="AA42" s="14">
        <f t="shared" si="29"/>
        <v>2.2585697397879301E-2</v>
      </c>
      <c r="AB42" s="15">
        <f t="shared" si="29"/>
        <v>2.1474981258050918E-2</v>
      </c>
      <c r="AC42" s="15">
        <f t="shared" si="29"/>
        <v>2.1474981258050918E-2</v>
      </c>
      <c r="AD42" s="15">
        <f t="shared" si="29"/>
        <v>-0.9478965631531775</v>
      </c>
      <c r="AE42" s="15">
        <f t="shared" si="29"/>
        <v>9.586693466245666E-2</v>
      </c>
      <c r="AF42" s="15">
        <f t="shared" si="29"/>
        <v>0.15747376198423968</v>
      </c>
      <c r="AG42" s="15">
        <f t="shared" si="29"/>
        <v>0.15747376198423968</v>
      </c>
      <c r="AH42" s="15">
        <f t="shared" si="29"/>
        <v>0.24290990097119014</v>
      </c>
      <c r="AI42" s="15">
        <f t="shared" si="29"/>
        <v>0.72466612192232771</v>
      </c>
      <c r="AJ42" s="16">
        <f t="shared" si="29"/>
        <v>-0.27533387807767229</v>
      </c>
      <c r="AK42" s="49">
        <f t="shared" ref="AK42:AK49" si="31">SUM(AA42:AJ42)</f>
        <v>0.22069570020758522</v>
      </c>
    </row>
    <row r="43" spans="1:77" x14ac:dyDescent="0.35">
      <c r="A43" t="s">
        <v>8</v>
      </c>
      <c r="B43" s="14">
        <f t="shared" si="26"/>
        <v>0.95244839680032345</v>
      </c>
      <c r="C43" s="15">
        <f t="shared" si="26"/>
        <v>0.95473001716400274</v>
      </c>
      <c r="D43" s="15">
        <f t="shared" si="26"/>
        <v>0.95473001716400274</v>
      </c>
      <c r="E43" s="15">
        <f t="shared" si="26"/>
        <v>0.89384585726793664</v>
      </c>
      <c r="F43" s="15">
        <f t="shared" si="26"/>
        <v>0.8136103311881141</v>
      </c>
      <c r="G43" s="15">
        <f t="shared" si="26"/>
        <v>0.71233928413306302</v>
      </c>
      <c r="H43" s="15">
        <f t="shared" si="26"/>
        <v>0.71233928413306302</v>
      </c>
      <c r="I43" s="15">
        <f t="shared" si="26"/>
        <v>0.59059323673032715</v>
      </c>
      <c r="J43" s="15">
        <f t="shared" si="26"/>
        <v>0.14955444210611649</v>
      </c>
      <c r="K43" s="16">
        <f t="shared" si="26"/>
        <v>0.14955444210611649</v>
      </c>
      <c r="M43" s="50">
        <f t="shared" si="27"/>
        <v>1.2308064341855389</v>
      </c>
      <c r="O43" s="14">
        <f t="shared" si="28"/>
        <v>4.5290448232817061E-2</v>
      </c>
      <c r="P43" s="15">
        <f t="shared" si="28"/>
        <v>4.3220611490025769E-2</v>
      </c>
      <c r="Q43" s="15">
        <f t="shared" si="28"/>
        <v>4.3220611490025769E-2</v>
      </c>
      <c r="R43" s="15">
        <f t="shared" si="28"/>
        <v>9.4885440712884087E-2</v>
      </c>
      <c r="S43" s="15">
        <f t="shared" si="28"/>
        <v>0.15164856017208139</v>
      </c>
      <c r="T43" s="15">
        <f t="shared" si="28"/>
        <v>0.20491202841385833</v>
      </c>
      <c r="U43" s="15">
        <f t="shared" si="28"/>
        <v>0.20491202841385833</v>
      </c>
      <c r="V43" s="15">
        <f t="shared" si="28"/>
        <v>0.24179286545872292</v>
      </c>
      <c r="W43" s="15">
        <f t="shared" si="28"/>
        <v>0.12718791095244475</v>
      </c>
      <c r="X43" s="16">
        <f t="shared" si="28"/>
        <v>0.12718791095244475</v>
      </c>
      <c r="Y43" s="49">
        <f t="shared" si="30"/>
        <v>1.284258416289163</v>
      </c>
      <c r="AA43" s="14">
        <f t="shared" si="29"/>
        <v>4.7551603199676551E-2</v>
      </c>
      <c r="AB43" s="15">
        <f t="shared" si="29"/>
        <v>4.5269982835997258E-2</v>
      </c>
      <c r="AC43" s="15">
        <f t="shared" si="29"/>
        <v>4.5269982835997258E-2</v>
      </c>
      <c r="AD43" s="15">
        <f t="shared" si="29"/>
        <v>0.10615414273206336</v>
      </c>
      <c r="AE43" s="15">
        <f t="shared" si="29"/>
        <v>0.1863896688118859</v>
      </c>
      <c r="AF43" s="15">
        <f t="shared" si="29"/>
        <v>0.28766071586693698</v>
      </c>
      <c r="AG43" s="15">
        <f t="shared" si="29"/>
        <v>-0.71233928413306302</v>
      </c>
      <c r="AH43" s="15">
        <f t="shared" si="29"/>
        <v>0.40940676326967285</v>
      </c>
      <c r="AI43" s="15">
        <f t="shared" si="29"/>
        <v>-0.14955444210611649</v>
      </c>
      <c r="AJ43" s="16">
        <f t="shared" si="29"/>
        <v>-0.14955444210611649</v>
      </c>
      <c r="AK43" s="49">
        <f t="shared" si="31"/>
        <v>0.11625469120693419</v>
      </c>
    </row>
    <row r="44" spans="1:77" x14ac:dyDescent="0.35">
      <c r="A44" t="s">
        <v>10</v>
      </c>
      <c r="B44" s="14">
        <f t="shared" si="26"/>
        <v>0.95244839680032345</v>
      </c>
      <c r="C44" s="15">
        <f t="shared" si="26"/>
        <v>0.95473001716400274</v>
      </c>
      <c r="D44" s="15">
        <f t="shared" si="26"/>
        <v>0.95473001716400274</v>
      </c>
      <c r="E44" s="15">
        <f t="shared" si="26"/>
        <v>0.89384585726793664</v>
      </c>
      <c r="F44" s="15">
        <f t="shared" si="26"/>
        <v>0.8136103311881141</v>
      </c>
      <c r="G44" s="15">
        <f t="shared" si="26"/>
        <v>0.71233928413306302</v>
      </c>
      <c r="H44" s="15">
        <f t="shared" si="26"/>
        <v>0.71233928413306302</v>
      </c>
      <c r="I44" s="15">
        <f t="shared" si="26"/>
        <v>0.59059323673032715</v>
      </c>
      <c r="J44" s="15">
        <f t="shared" si="26"/>
        <v>0.14955444210611649</v>
      </c>
      <c r="K44" s="16">
        <f t="shared" si="26"/>
        <v>0.14955444210611649</v>
      </c>
      <c r="M44" s="50">
        <f t="shared" si="27"/>
        <v>1.2308064341855389</v>
      </c>
      <c r="O44" s="14">
        <f t="shared" si="28"/>
        <v>4.5290448232817061E-2</v>
      </c>
      <c r="P44" s="15">
        <f t="shared" si="28"/>
        <v>4.3220611490025769E-2</v>
      </c>
      <c r="Q44" s="15">
        <f t="shared" si="28"/>
        <v>4.3220611490025769E-2</v>
      </c>
      <c r="R44" s="15">
        <f t="shared" si="28"/>
        <v>9.4885440712884087E-2</v>
      </c>
      <c r="S44" s="15">
        <f t="shared" si="28"/>
        <v>0.15164856017208139</v>
      </c>
      <c r="T44" s="15">
        <f t="shared" si="28"/>
        <v>0.20491202841385833</v>
      </c>
      <c r="U44" s="15">
        <f t="shared" si="28"/>
        <v>0.20491202841385833</v>
      </c>
      <c r="V44" s="15">
        <f t="shared" si="28"/>
        <v>0.24179286545872292</v>
      </c>
      <c r="W44" s="15">
        <f t="shared" si="28"/>
        <v>0.12718791095244475</v>
      </c>
      <c r="X44" s="16">
        <f t="shared" si="28"/>
        <v>0.12718791095244475</v>
      </c>
      <c r="Y44" s="49">
        <f t="shared" si="30"/>
        <v>1.284258416289163</v>
      </c>
      <c r="AA44" s="14">
        <f t="shared" si="29"/>
        <v>4.7551603199676551E-2</v>
      </c>
      <c r="AB44" s="15">
        <f t="shared" si="29"/>
        <v>4.5269982835997258E-2</v>
      </c>
      <c r="AC44" s="15">
        <f t="shared" si="29"/>
        <v>4.5269982835997258E-2</v>
      </c>
      <c r="AD44" s="15">
        <f t="shared" si="29"/>
        <v>0.10615414273206336</v>
      </c>
      <c r="AE44" s="15">
        <f t="shared" si="29"/>
        <v>0.1863896688118859</v>
      </c>
      <c r="AF44" s="15">
        <f t="shared" si="29"/>
        <v>0.28766071586693698</v>
      </c>
      <c r="AG44" s="15">
        <f t="shared" si="29"/>
        <v>-0.71233928413306302</v>
      </c>
      <c r="AH44" s="15">
        <f t="shared" si="29"/>
        <v>0.40940676326967285</v>
      </c>
      <c r="AI44" s="15">
        <f t="shared" si="29"/>
        <v>-0.14955444210611649</v>
      </c>
      <c r="AJ44" s="16">
        <f t="shared" si="29"/>
        <v>-0.14955444210611649</v>
      </c>
      <c r="AK44" s="49">
        <f t="shared" si="31"/>
        <v>0.11625469120693419</v>
      </c>
    </row>
    <row r="45" spans="1:77" x14ac:dyDescent="0.35">
      <c r="A45" t="s">
        <v>11</v>
      </c>
      <c r="B45" s="14">
        <f t="shared" si="26"/>
        <v>0.91250089061057715</v>
      </c>
      <c r="C45" s="15">
        <f t="shared" si="26"/>
        <v>0.91653129454665161</v>
      </c>
      <c r="D45" s="15">
        <f t="shared" si="26"/>
        <v>0.91653129454665161</v>
      </c>
      <c r="E45" s="15">
        <f t="shared" si="26"/>
        <v>0.81426745147431079</v>
      </c>
      <c r="F45" s="15">
        <f t="shared" si="26"/>
        <v>0.69444477056888099</v>
      </c>
      <c r="G45" s="15">
        <f t="shared" si="26"/>
        <v>0.56318849834029094</v>
      </c>
      <c r="H45" s="15">
        <f t="shared" si="26"/>
        <v>0.56318849834029094</v>
      </c>
      <c r="I45" s="15">
        <f t="shared" si="26"/>
        <v>0.42892422054242718</v>
      </c>
      <c r="J45" s="15">
        <f t="shared" si="26"/>
        <v>8.3880020473505026E-2</v>
      </c>
      <c r="K45" s="16">
        <f t="shared" si="26"/>
        <v>8.3880020473505026E-2</v>
      </c>
      <c r="M45" s="50">
        <f t="shared" si="27"/>
        <v>0.502865191424539</v>
      </c>
      <c r="O45" s="14">
        <f t="shared" si="28"/>
        <v>7.9843015245480667E-2</v>
      </c>
      <c r="P45" s="15">
        <f t="shared" si="28"/>
        <v>7.6501680663290564E-2</v>
      </c>
      <c r="Q45" s="15">
        <f t="shared" si="28"/>
        <v>7.6501680663290564E-2</v>
      </c>
      <c r="R45" s="15">
        <f t="shared" si="28"/>
        <v>0.15123596894384173</v>
      </c>
      <c r="S45" s="15">
        <f t="shared" si="28"/>
        <v>0.21219123119841524</v>
      </c>
      <c r="T45" s="15">
        <f t="shared" si="28"/>
        <v>0.24600721367749906</v>
      </c>
      <c r="U45" s="15">
        <f t="shared" si="28"/>
        <v>0.24600721367749906</v>
      </c>
      <c r="V45" s="15">
        <f t="shared" si="28"/>
        <v>0.24494823357449846</v>
      </c>
      <c r="W45" s="15">
        <f t="shared" si="28"/>
        <v>7.6844162638869395E-2</v>
      </c>
      <c r="X45" s="16">
        <f t="shared" si="28"/>
        <v>7.6844162638869395E-2</v>
      </c>
      <c r="Y45" s="49">
        <f t="shared" si="30"/>
        <v>1.4869245629215544</v>
      </c>
      <c r="AA45" s="14">
        <f t="shared" si="29"/>
        <v>8.7499109389422847E-2</v>
      </c>
      <c r="AB45" s="15">
        <f t="shared" si="29"/>
        <v>8.3468705453348391E-2</v>
      </c>
      <c r="AC45" s="15">
        <f t="shared" si="29"/>
        <v>8.3468705453348391E-2</v>
      </c>
      <c r="AD45" s="15">
        <f t="shared" si="29"/>
        <v>0.18573254852568921</v>
      </c>
      <c r="AE45" s="15">
        <f t="shared" si="29"/>
        <v>-0.69444477056888099</v>
      </c>
      <c r="AF45" s="15">
        <f t="shared" si="29"/>
        <v>0.43681150165970906</v>
      </c>
      <c r="AG45" s="15">
        <f t="shared" si="29"/>
        <v>0.43681150165970906</v>
      </c>
      <c r="AH45" s="15">
        <f t="shared" si="29"/>
        <v>-0.42892422054242718</v>
      </c>
      <c r="AI45" s="15">
        <f t="shared" si="29"/>
        <v>-8.3880020473505026E-2</v>
      </c>
      <c r="AJ45" s="16">
        <f t="shared" si="29"/>
        <v>-8.3880020473505026E-2</v>
      </c>
      <c r="AK45" s="49">
        <f t="shared" si="31"/>
        <v>2.2663040082908731E-2</v>
      </c>
    </row>
    <row r="46" spans="1:77" x14ac:dyDescent="0.35">
      <c r="A46" t="s">
        <v>13</v>
      </c>
      <c r="B46" s="14">
        <f t="shared" si="26"/>
        <v>0.91250089061057715</v>
      </c>
      <c r="C46" s="15">
        <f t="shared" si="26"/>
        <v>0.91653129454665161</v>
      </c>
      <c r="D46" s="15">
        <f t="shared" si="26"/>
        <v>0.91653129454665161</v>
      </c>
      <c r="E46" s="15">
        <f t="shared" si="26"/>
        <v>0.81426745147431079</v>
      </c>
      <c r="F46" s="15">
        <f t="shared" si="26"/>
        <v>0.69444477056888099</v>
      </c>
      <c r="G46" s="15">
        <f t="shared" si="26"/>
        <v>0.56318849834029094</v>
      </c>
      <c r="H46" s="15">
        <f t="shared" si="26"/>
        <v>0.56318849834029094</v>
      </c>
      <c r="I46" s="15">
        <f t="shared" si="26"/>
        <v>0.42892422054242718</v>
      </c>
      <c r="J46" s="15">
        <f t="shared" si="26"/>
        <v>8.3880020473505026E-2</v>
      </c>
      <c r="K46" s="16">
        <f t="shared" si="26"/>
        <v>8.3880020473505026E-2</v>
      </c>
      <c r="M46" s="50">
        <f t="shared" si="27"/>
        <v>0.502865191424539</v>
      </c>
      <c r="O46" s="14">
        <f t="shared" si="28"/>
        <v>7.9843015245480667E-2</v>
      </c>
      <c r="P46" s="15">
        <f t="shared" si="28"/>
        <v>7.6501680663290564E-2</v>
      </c>
      <c r="Q46" s="15">
        <f t="shared" si="28"/>
        <v>7.6501680663290564E-2</v>
      </c>
      <c r="R46" s="15">
        <f t="shared" si="28"/>
        <v>0.15123596894384173</v>
      </c>
      <c r="S46" s="15">
        <f t="shared" si="28"/>
        <v>0.21219123119841524</v>
      </c>
      <c r="T46" s="15">
        <f t="shared" si="28"/>
        <v>0.24600721367749906</v>
      </c>
      <c r="U46" s="15">
        <f t="shared" si="28"/>
        <v>0.24600721367749906</v>
      </c>
      <c r="V46" s="15">
        <f t="shared" si="28"/>
        <v>0.24494823357449846</v>
      </c>
      <c r="W46" s="15">
        <f t="shared" si="28"/>
        <v>7.6844162638869395E-2</v>
      </c>
      <c r="X46" s="16">
        <f t="shared" si="28"/>
        <v>7.6844162638869395E-2</v>
      </c>
      <c r="Y46" s="49">
        <f t="shared" si="30"/>
        <v>1.4869245629215544</v>
      </c>
      <c r="AA46" s="14">
        <f t="shared" si="29"/>
        <v>8.7499109389422847E-2</v>
      </c>
      <c r="AB46" s="15">
        <f t="shared" si="29"/>
        <v>8.3468705453348391E-2</v>
      </c>
      <c r="AC46" s="15">
        <f t="shared" si="29"/>
        <v>8.3468705453348391E-2</v>
      </c>
      <c r="AD46" s="15">
        <f t="shared" si="29"/>
        <v>0.18573254852568921</v>
      </c>
      <c r="AE46" s="15">
        <f t="shared" si="29"/>
        <v>0.30555522943111901</v>
      </c>
      <c r="AF46" s="15">
        <f t="shared" si="29"/>
        <v>-0.56318849834029094</v>
      </c>
      <c r="AG46" s="15">
        <f t="shared" si="29"/>
        <v>0.43681150165970906</v>
      </c>
      <c r="AH46" s="15">
        <f t="shared" si="29"/>
        <v>-0.42892422054242718</v>
      </c>
      <c r="AI46" s="15">
        <f t="shared" si="29"/>
        <v>-8.3880020473505026E-2</v>
      </c>
      <c r="AJ46" s="16">
        <f t="shared" si="29"/>
        <v>-8.3880020473505026E-2</v>
      </c>
      <c r="AK46" s="49">
        <f t="shared" si="31"/>
        <v>2.2663040082908731E-2</v>
      </c>
    </row>
    <row r="47" spans="1:77" x14ac:dyDescent="0.35">
      <c r="A47" t="s">
        <v>15</v>
      </c>
      <c r="B47" s="14">
        <f t="shared" si="26"/>
        <v>0.76610134959798093</v>
      </c>
      <c r="C47" s="15">
        <f t="shared" si="26"/>
        <v>0.77521404792686455</v>
      </c>
      <c r="D47" s="15">
        <f t="shared" si="26"/>
        <v>0.77521404792686455</v>
      </c>
      <c r="E47" s="15">
        <f t="shared" si="26"/>
        <v>0.57928703016266958</v>
      </c>
      <c r="F47" s="15">
        <f t="shared" si="26"/>
        <v>0.4165015068060029</v>
      </c>
      <c r="G47" s="15">
        <f t="shared" si="26"/>
        <v>0.288224830351687</v>
      </c>
      <c r="H47" s="15">
        <f t="shared" si="26"/>
        <v>0.288224830351687</v>
      </c>
      <c r="I47" s="15">
        <f t="shared" si="26"/>
        <v>0.19086868667685983</v>
      </c>
      <c r="J47" s="15">
        <f t="shared" si="26"/>
        <v>2.7952615845898331E-2</v>
      </c>
      <c r="K47" s="16">
        <f t="shared" si="26"/>
        <v>2.7952615845898331E-2</v>
      </c>
      <c r="M47" s="50">
        <f t="shared" si="27"/>
        <v>-0.75348492956445934</v>
      </c>
      <c r="O47" s="14">
        <f t="shared" si="28"/>
        <v>0.17919007174213314</v>
      </c>
      <c r="P47" s="15">
        <f t="shared" si="28"/>
        <v>0.1742572278237095</v>
      </c>
      <c r="Q47" s="15">
        <f t="shared" si="28"/>
        <v>0.1742572278237095</v>
      </c>
      <c r="R47" s="15">
        <f t="shared" si="28"/>
        <v>0.24371356684798393</v>
      </c>
      <c r="S47" s="15">
        <f t="shared" si="28"/>
        <v>0.243028001634332</v>
      </c>
      <c r="T47" s="15">
        <f t="shared" si="28"/>
        <v>0.20515127752042825</v>
      </c>
      <c r="U47" s="15">
        <f t="shared" si="28"/>
        <v>0.20515127752042825</v>
      </c>
      <c r="V47" s="15">
        <f t="shared" si="28"/>
        <v>0.15443783112311055</v>
      </c>
      <c r="W47" s="15">
        <f t="shared" si="28"/>
        <v>2.7171267113269962E-2</v>
      </c>
      <c r="X47" s="16">
        <f t="shared" si="28"/>
        <v>2.7171267113269962E-2</v>
      </c>
      <c r="Y47" s="49">
        <f t="shared" si="30"/>
        <v>1.6335290162623752</v>
      </c>
      <c r="AA47" s="14">
        <f t="shared" si="29"/>
        <v>0.23389865040201907</v>
      </c>
      <c r="AB47" s="15">
        <f t="shared" si="29"/>
        <v>0.22478595207313545</v>
      </c>
      <c r="AC47" s="15">
        <f t="shared" si="29"/>
        <v>0.22478595207313545</v>
      </c>
      <c r="AD47" s="15">
        <f t="shared" si="29"/>
        <v>0.42071296983733042</v>
      </c>
      <c r="AE47" s="15">
        <f t="shared" si="29"/>
        <v>-0.4165015068060029</v>
      </c>
      <c r="AF47" s="15">
        <f t="shared" si="29"/>
        <v>-0.288224830351687</v>
      </c>
      <c r="AG47" s="15">
        <f t="shared" si="29"/>
        <v>-0.288224830351687</v>
      </c>
      <c r="AH47" s="15">
        <f t="shared" si="29"/>
        <v>-0.19086868667685983</v>
      </c>
      <c r="AI47" s="15">
        <f t="shared" si="29"/>
        <v>-2.7952615845898331E-2</v>
      </c>
      <c r="AJ47" s="16">
        <f t="shared" si="29"/>
        <v>-2.7952615845898331E-2</v>
      </c>
      <c r="AK47" s="49">
        <f t="shared" si="31"/>
        <v>-0.13554156149241306</v>
      </c>
    </row>
    <row r="48" spans="1:77" x14ac:dyDescent="0.35">
      <c r="A48" t="s">
        <v>17</v>
      </c>
      <c r="B48" s="14">
        <f t="shared" si="26"/>
        <v>0.76610134959798093</v>
      </c>
      <c r="C48" s="15">
        <f t="shared" si="26"/>
        <v>0.77521404792686455</v>
      </c>
      <c r="D48" s="15">
        <f t="shared" si="26"/>
        <v>0.77521404792686455</v>
      </c>
      <c r="E48" s="15">
        <f t="shared" si="26"/>
        <v>0.57928703016266958</v>
      </c>
      <c r="F48" s="15">
        <f t="shared" si="26"/>
        <v>0.4165015068060029</v>
      </c>
      <c r="G48" s="15">
        <f t="shared" si="26"/>
        <v>0.288224830351687</v>
      </c>
      <c r="H48" s="15">
        <f t="shared" si="26"/>
        <v>0.288224830351687</v>
      </c>
      <c r="I48" s="15">
        <f t="shared" si="26"/>
        <v>0.19086868667685983</v>
      </c>
      <c r="J48" s="15">
        <f t="shared" si="26"/>
        <v>2.7952615845898331E-2</v>
      </c>
      <c r="K48" s="16">
        <f t="shared" si="26"/>
        <v>2.7952615845898331E-2</v>
      </c>
      <c r="M48" s="50">
        <f t="shared" si="27"/>
        <v>-0.75348492956445923</v>
      </c>
      <c r="O48" s="14">
        <f t="shared" si="28"/>
        <v>0.17919007174213314</v>
      </c>
      <c r="P48" s="15">
        <f t="shared" si="28"/>
        <v>0.1742572278237095</v>
      </c>
      <c r="Q48" s="15">
        <f t="shared" si="28"/>
        <v>0.1742572278237095</v>
      </c>
      <c r="R48" s="15">
        <f t="shared" si="28"/>
        <v>0.24371356684798393</v>
      </c>
      <c r="S48" s="15">
        <f t="shared" si="28"/>
        <v>0.243028001634332</v>
      </c>
      <c r="T48" s="15">
        <f t="shared" si="28"/>
        <v>0.20515127752042825</v>
      </c>
      <c r="U48" s="15">
        <f t="shared" si="28"/>
        <v>0.20515127752042825</v>
      </c>
      <c r="V48" s="15">
        <f t="shared" si="28"/>
        <v>0.15443783112311055</v>
      </c>
      <c r="W48" s="15">
        <f t="shared" si="28"/>
        <v>2.7171267113269962E-2</v>
      </c>
      <c r="X48" s="16">
        <f t="shared" si="28"/>
        <v>2.7171267113269962E-2</v>
      </c>
      <c r="Y48" s="49">
        <f t="shared" si="30"/>
        <v>1.6335290162623752</v>
      </c>
      <c r="AA48" s="14">
        <f t="shared" si="29"/>
        <v>0.23389865040201907</v>
      </c>
      <c r="AB48" s="15">
        <f t="shared" si="29"/>
        <v>-0.77521404792686455</v>
      </c>
      <c r="AC48" s="15">
        <f t="shared" si="29"/>
        <v>0.22478595207313545</v>
      </c>
      <c r="AD48" s="15">
        <f t="shared" si="29"/>
        <v>-0.57928703016266958</v>
      </c>
      <c r="AE48" s="15">
        <f t="shared" si="29"/>
        <v>0.58349849319399705</v>
      </c>
      <c r="AF48" s="15">
        <f t="shared" si="29"/>
        <v>-0.288224830351687</v>
      </c>
      <c r="AG48" s="15">
        <f t="shared" si="29"/>
        <v>0.711775169648313</v>
      </c>
      <c r="AH48" s="15">
        <f t="shared" si="29"/>
        <v>-0.19086868667685983</v>
      </c>
      <c r="AI48" s="15">
        <f t="shared" si="29"/>
        <v>-2.7952615845898331E-2</v>
      </c>
      <c r="AJ48" s="16">
        <f t="shared" si="29"/>
        <v>-2.7952615845898331E-2</v>
      </c>
      <c r="AK48" s="49">
        <f t="shared" si="31"/>
        <v>-0.13554156149241306</v>
      </c>
    </row>
    <row r="49" spans="1:37" x14ac:dyDescent="0.35">
      <c r="A49" t="s">
        <v>18</v>
      </c>
      <c r="B49" s="26">
        <f t="shared" si="26"/>
        <v>0.49254310227354359</v>
      </c>
      <c r="C49" s="27">
        <f t="shared" si="26"/>
        <v>0.50543333277061053</v>
      </c>
      <c r="D49" s="27">
        <f t="shared" si="26"/>
        <v>0.50543333277061053</v>
      </c>
      <c r="E49" s="27">
        <f t="shared" si="26"/>
        <v>0.28978898694385796</v>
      </c>
      <c r="F49" s="27">
        <f t="shared" si="26"/>
        <v>0.17459456891507463</v>
      </c>
      <c r="G49" s="27">
        <f t="shared" si="26"/>
        <v>0.10714150963160642</v>
      </c>
      <c r="H49" s="27">
        <f t="shared" si="26"/>
        <v>0.10714150963160642</v>
      </c>
      <c r="I49" s="27">
        <f t="shared" si="26"/>
        <v>6.5336733907188027E-2</v>
      </c>
      <c r="J49" s="27">
        <f t="shared" si="26"/>
        <v>8.4496045123177172E-3</v>
      </c>
      <c r="K49" s="28">
        <f t="shared" si="26"/>
        <v>8.4496045123177172E-3</v>
      </c>
      <c r="M49" s="57">
        <f t="shared" si="27"/>
        <v>-2.0798423256029208</v>
      </c>
      <c r="O49" s="26">
        <f t="shared" si="28"/>
        <v>0.24994439467629717</v>
      </c>
      <c r="P49" s="27">
        <f t="shared" si="28"/>
        <v>0.24997047889500382</v>
      </c>
      <c r="Q49" s="27">
        <f t="shared" si="28"/>
        <v>0.24997047889500382</v>
      </c>
      <c r="R49" s="27">
        <f t="shared" si="28"/>
        <v>0.2058113299899105</v>
      </c>
      <c r="S49" s="27">
        <f t="shared" si="28"/>
        <v>0.14411130542043388</v>
      </c>
      <c r="T49" s="27">
        <f t="shared" si="28"/>
        <v>9.566220654546681E-2</v>
      </c>
      <c r="U49" s="27">
        <f t="shared" si="28"/>
        <v>9.566220654546681E-2</v>
      </c>
      <c r="V49" s="27">
        <f t="shared" si="28"/>
        <v>6.106784510952934E-2</v>
      </c>
      <c r="W49" s="27">
        <f t="shared" si="28"/>
        <v>8.378208695903137E-3</v>
      </c>
      <c r="X49" s="28">
        <f t="shared" si="28"/>
        <v>8.378208695903137E-3</v>
      </c>
      <c r="Y49" s="49">
        <f t="shared" si="30"/>
        <v>1.3689566634689188</v>
      </c>
      <c r="AA49" s="26">
        <f t="shared" si="29"/>
        <v>-0.49254310227354359</v>
      </c>
      <c r="AB49" s="27">
        <f t="shared" si="29"/>
        <v>0.49456666722938947</v>
      </c>
      <c r="AC49" s="27">
        <f t="shared" si="29"/>
        <v>-0.50543333277061053</v>
      </c>
      <c r="AD49" s="27">
        <f t="shared" si="29"/>
        <v>0.71021101305614209</v>
      </c>
      <c r="AE49" s="27">
        <f t="shared" si="29"/>
        <v>-0.17459456891507463</v>
      </c>
      <c r="AF49" s="27">
        <f t="shared" si="29"/>
        <v>-0.10714150963160642</v>
      </c>
      <c r="AG49" s="27">
        <f t="shared" si="29"/>
        <v>-0.10714150963160642</v>
      </c>
      <c r="AH49" s="27">
        <f t="shared" si="29"/>
        <v>-6.5336733907188027E-2</v>
      </c>
      <c r="AI49" s="27">
        <f t="shared" si="29"/>
        <v>-8.4496045123177172E-3</v>
      </c>
      <c r="AJ49" s="28">
        <f t="shared" si="29"/>
        <v>-8.4496045123177172E-3</v>
      </c>
      <c r="AK49" s="49">
        <f t="shared" si="31"/>
        <v>-0.26431228586873351</v>
      </c>
    </row>
    <row r="50" spans="1:37" x14ac:dyDescent="0.35">
      <c r="O50" s="49">
        <f>SUM(O41:O49)</f>
        <v>0.88935196893838508</v>
      </c>
      <c r="P50" s="49">
        <f t="shared" ref="P50:X50" si="32">SUM(P41:P49)</f>
        <v>0.86719903530917042</v>
      </c>
      <c r="Q50" s="49">
        <f t="shared" si="32"/>
        <v>0.86719903530917042</v>
      </c>
      <c r="R50" s="49">
        <f t="shared" si="32"/>
        <v>1.2550390520212917</v>
      </c>
      <c r="S50" s="49">
        <f t="shared" si="32"/>
        <v>1.4819824798158256</v>
      </c>
      <c r="T50" s="49">
        <f t="shared" si="32"/>
        <v>1.6027518800426948</v>
      </c>
      <c r="U50" s="49">
        <f t="shared" si="32"/>
        <v>1.6027518800426948</v>
      </c>
      <c r="V50" s="49">
        <f t="shared" si="32"/>
        <v>1.6246950714324728</v>
      </c>
      <c r="W50" s="49">
        <f t="shared" si="32"/>
        <v>0.9203071728777823</v>
      </c>
      <c r="X50" s="49">
        <f t="shared" si="32"/>
        <v>0.9203071728777823</v>
      </c>
      <c r="AA50" s="49">
        <f>SUM(AA41:AA49)</f>
        <v>0.26794132110657265</v>
      </c>
      <c r="AB50" s="49">
        <f t="shared" ref="AB50:AJ50" si="33">SUM(AB41:AB49)</f>
        <v>0.23141594512443586</v>
      </c>
      <c r="AC50" s="49">
        <f t="shared" si="33"/>
        <v>0.23141594512443586</v>
      </c>
      <c r="AD50" s="49">
        <f t="shared" si="33"/>
        <v>0.20810695143492397</v>
      </c>
      <c r="AE50" s="49">
        <f t="shared" si="33"/>
        <v>0.11113759043224197</v>
      </c>
      <c r="AF50" s="49">
        <f t="shared" si="33"/>
        <v>-1.0447876790732238E-2</v>
      </c>
      <c r="AG50" s="49">
        <f t="shared" si="33"/>
        <v>-1.0447876790732127E-2</v>
      </c>
      <c r="AH50" s="49">
        <f t="shared" si="33"/>
        <v>-0.13388481928229901</v>
      </c>
      <c r="AI50" s="49">
        <f t="shared" si="33"/>
        <v>-0.30486918225445919</v>
      </c>
      <c r="AJ50" s="49">
        <f t="shared" si="33"/>
        <v>-0.30486918225445914</v>
      </c>
      <c r="AK50" s="49">
        <f>SUMSQ(AK41:AK49)</f>
        <v>0.28728608324971161</v>
      </c>
    </row>
    <row r="51" spans="1:37" x14ac:dyDescent="0.35">
      <c r="A51" t="s">
        <v>20</v>
      </c>
      <c r="B51" s="58">
        <f t="shared" ref="B51:K51" si="34">B34-AA50/O50</f>
        <v>-2.1582138399474684</v>
      </c>
      <c r="C51" s="59">
        <f t="shared" si="34"/>
        <v>-2.1753552748562184</v>
      </c>
      <c r="D51" s="59">
        <f t="shared" si="34"/>
        <v>-2.1753552748562184</v>
      </c>
      <c r="E51" s="59">
        <f t="shared" si="34"/>
        <v>-1.1561746229765808</v>
      </c>
      <c r="F51" s="59">
        <f t="shared" si="34"/>
        <v>-0.40835096398424475</v>
      </c>
      <c r="G51" s="59">
        <f t="shared" si="34"/>
        <v>0.24002972242232493</v>
      </c>
      <c r="H51" s="59">
        <f t="shared" si="34"/>
        <v>0.24002972242232487</v>
      </c>
      <c r="I51" s="59">
        <f t="shared" si="34"/>
        <v>0.85627141265064122</v>
      </c>
      <c r="J51" s="59">
        <f t="shared" si="34"/>
        <v>3.2096524667271353</v>
      </c>
      <c r="K51" s="60">
        <f t="shared" si="34"/>
        <v>3.2096524667271353</v>
      </c>
      <c r="L51" s="49">
        <f>AVERAGE(B51:K51)</f>
        <v>-3.1781418567116936E-2</v>
      </c>
    </row>
    <row r="52" spans="1:37" x14ac:dyDescent="0.35">
      <c r="A52" t="s">
        <v>21</v>
      </c>
      <c r="B52" s="29">
        <f>B51-L51</f>
        <v>-2.1264324213803514</v>
      </c>
      <c r="C52" s="46">
        <f>C51-L51</f>
        <v>-2.1435738562891014</v>
      </c>
      <c r="D52" s="46">
        <f>D51-L51</f>
        <v>-2.1435738562891014</v>
      </c>
      <c r="E52" s="46">
        <f>E51-L51</f>
        <v>-1.1243932044094638</v>
      </c>
      <c r="F52" s="46">
        <f>F51-L51</f>
        <v>-0.37656954541712784</v>
      </c>
      <c r="G52" s="46">
        <f>G51-L51</f>
        <v>0.27181114098944187</v>
      </c>
      <c r="H52" s="46">
        <f>H51-L51</f>
        <v>0.27181114098944181</v>
      </c>
      <c r="I52" s="46">
        <f>I51-L51</f>
        <v>0.88805283121775813</v>
      </c>
      <c r="J52" s="46">
        <f>J51-L51</f>
        <v>3.2414338852942524</v>
      </c>
      <c r="K52" s="30">
        <f>K51-L51</f>
        <v>3.2414338852942524</v>
      </c>
      <c r="L52" s="49">
        <f>AVERAGE(B52:K52)</f>
        <v>0</v>
      </c>
    </row>
    <row r="53" spans="1:37" x14ac:dyDescent="0.35">
      <c r="L53" s="49"/>
    </row>
    <row r="54" spans="1:37" x14ac:dyDescent="0.35">
      <c r="A54" t="s">
        <v>23</v>
      </c>
      <c r="B54" s="4">
        <f>B36+1</f>
        <v>3</v>
      </c>
    </row>
    <row r="55" spans="1:37" x14ac:dyDescent="0.35">
      <c r="B55" s="4"/>
    </row>
    <row r="56" spans="1:37" x14ac:dyDescent="0.35">
      <c r="B56" t="s">
        <v>1</v>
      </c>
      <c r="O56" t="s">
        <v>26</v>
      </c>
      <c r="AA56" t="s">
        <v>27</v>
      </c>
    </row>
    <row r="58" spans="1:37" x14ac:dyDescent="0.35">
      <c r="B58">
        <v>1</v>
      </c>
      <c r="C58">
        <v>2</v>
      </c>
      <c r="D58">
        <v>3</v>
      </c>
      <c r="E58">
        <v>4</v>
      </c>
      <c r="F58">
        <v>5</v>
      </c>
      <c r="G58">
        <v>6</v>
      </c>
      <c r="H58">
        <v>7</v>
      </c>
      <c r="I58">
        <v>8</v>
      </c>
      <c r="J58">
        <v>9</v>
      </c>
      <c r="K58">
        <v>10</v>
      </c>
      <c r="M58" t="s">
        <v>3</v>
      </c>
      <c r="O58">
        <v>1</v>
      </c>
      <c r="P58">
        <v>2</v>
      </c>
      <c r="Q58">
        <v>3</v>
      </c>
      <c r="R58">
        <v>4</v>
      </c>
      <c r="S58">
        <v>5</v>
      </c>
      <c r="T58">
        <v>6</v>
      </c>
      <c r="U58">
        <v>7</v>
      </c>
      <c r="V58">
        <v>8</v>
      </c>
      <c r="W58">
        <v>9</v>
      </c>
      <c r="X58">
        <v>10</v>
      </c>
      <c r="AA58">
        <v>1</v>
      </c>
      <c r="AB58">
        <v>2</v>
      </c>
      <c r="AC58">
        <v>3</v>
      </c>
      <c r="AD58">
        <v>4</v>
      </c>
      <c r="AE58">
        <v>5</v>
      </c>
      <c r="AF58">
        <v>6</v>
      </c>
      <c r="AG58">
        <v>7</v>
      </c>
      <c r="AH58">
        <v>8</v>
      </c>
      <c r="AI58">
        <v>9</v>
      </c>
      <c r="AJ58">
        <v>10</v>
      </c>
    </row>
    <row r="59" spans="1:37" x14ac:dyDescent="0.35">
      <c r="A59" t="s">
        <v>6</v>
      </c>
      <c r="B59" s="5">
        <f t="shared" ref="B59:K67" si="35">EXP($M41-B$52)/(1+EXP($M41-B$52))</f>
        <v>0.99549767037676928</v>
      </c>
      <c r="C59" s="47">
        <f t="shared" si="35"/>
        <v>0.99557385039001089</v>
      </c>
      <c r="D59" s="47">
        <f t="shared" si="35"/>
        <v>0.99557385039001089</v>
      </c>
      <c r="E59" s="47">
        <f t="shared" si="35"/>
        <v>0.98783086432370071</v>
      </c>
      <c r="F59" s="47">
        <f t="shared" si="35"/>
        <v>0.97463727872902439</v>
      </c>
      <c r="G59" s="47">
        <f t="shared" si="35"/>
        <v>0.95259238678338143</v>
      </c>
      <c r="H59" s="47">
        <f t="shared" si="35"/>
        <v>0.95259238678338143</v>
      </c>
      <c r="I59" s="47">
        <f t="shared" si="35"/>
        <v>0.91561162070685642</v>
      </c>
      <c r="J59" s="47">
        <f t="shared" si="35"/>
        <v>0.5076947723926265</v>
      </c>
      <c r="K59" s="7">
        <f t="shared" si="35"/>
        <v>0.5076947723926265</v>
      </c>
      <c r="M59" s="48">
        <f t="shared" ref="M59:M67" si="36">M41+AK59/Y59</f>
        <v>3.5651727544166159</v>
      </c>
      <c r="O59" s="5">
        <f t="shared" ref="O59:X67" si="37">B59*(1-B59)</f>
        <v>4.4820586511944956E-3</v>
      </c>
      <c r="P59" s="47">
        <f t="shared" si="37"/>
        <v>4.406558809619098E-3</v>
      </c>
      <c r="Q59" s="47">
        <f t="shared" si="37"/>
        <v>4.406558809619098E-3</v>
      </c>
      <c r="R59" s="47">
        <f t="shared" si="37"/>
        <v>1.2021047813191112E-2</v>
      </c>
      <c r="S59" s="47">
        <f t="shared" si="37"/>
        <v>2.471945364070641E-2</v>
      </c>
      <c r="T59" s="47">
        <f t="shared" si="37"/>
        <v>4.5160131425722061E-2</v>
      </c>
      <c r="U59" s="47">
        <f t="shared" si="37"/>
        <v>4.5160131425722061E-2</v>
      </c>
      <c r="V59" s="47">
        <f t="shared" si="37"/>
        <v>7.7266980733420115E-2</v>
      </c>
      <c r="W59" s="47">
        <f t="shared" si="37"/>
        <v>0.24994079047782566</v>
      </c>
      <c r="X59" s="7">
        <f t="shared" si="37"/>
        <v>0.24994079047782566</v>
      </c>
      <c r="Y59" s="49">
        <f>SUM(O59:X59)</f>
        <v>0.71750450226484574</v>
      </c>
      <c r="AA59" s="5" t="str">
        <f t="shared" ref="AA59:AJ67" si="38">IF(ISNUMBER(B5),B5-B59,"")</f>
        <v/>
      </c>
      <c r="AB59" s="47">
        <f t="shared" si="38"/>
        <v>4.4261496099891051E-3</v>
      </c>
      <c r="AC59" s="47">
        <f t="shared" si="38"/>
        <v>4.4261496099891051E-3</v>
      </c>
      <c r="AD59" s="47">
        <f t="shared" si="38"/>
        <v>1.2169135676299292E-2</v>
      </c>
      <c r="AE59" s="47">
        <f t="shared" si="38"/>
        <v>2.5362721270975608E-2</v>
      </c>
      <c r="AF59" s="47">
        <f t="shared" si="38"/>
        <v>4.7407613216618572E-2</v>
      </c>
      <c r="AG59" s="47">
        <f t="shared" si="38"/>
        <v>4.7407613216618572E-2</v>
      </c>
      <c r="AH59" s="47">
        <f t="shared" si="38"/>
        <v>8.4388379293143578E-2</v>
      </c>
      <c r="AI59" s="47">
        <f t="shared" si="38"/>
        <v>-0.5076947723926265</v>
      </c>
      <c r="AJ59" s="7">
        <f t="shared" si="38"/>
        <v>0.4923052276073735</v>
      </c>
      <c r="AK59" s="49">
        <f>SUM(AA59:AJ59)</f>
        <v>0.21019821710838082</v>
      </c>
    </row>
    <row r="60" spans="1:37" x14ac:dyDescent="0.35">
      <c r="A60" t="s">
        <v>7</v>
      </c>
      <c r="B60" s="14">
        <f t="shared" si="35"/>
        <v>0.98590279916092372</v>
      </c>
      <c r="C60" s="15">
        <f t="shared" si="35"/>
        <v>0.98613906521387873</v>
      </c>
      <c r="D60" s="15">
        <f t="shared" si="35"/>
        <v>0.98613906521387873</v>
      </c>
      <c r="E60" s="15">
        <f t="shared" si="35"/>
        <v>0.96251260056668086</v>
      </c>
      <c r="F60" s="15">
        <f t="shared" si="35"/>
        <v>0.92398173313244747</v>
      </c>
      <c r="G60" s="15">
        <f t="shared" si="35"/>
        <v>0.86404935208907585</v>
      </c>
      <c r="H60" s="15">
        <f t="shared" si="35"/>
        <v>0.86404935208907585</v>
      </c>
      <c r="I60" s="15">
        <f t="shared" si="35"/>
        <v>0.77436003279334042</v>
      </c>
      <c r="J60" s="15">
        <f t="shared" si="35"/>
        <v>0.24595846109698347</v>
      </c>
      <c r="K60" s="16">
        <f t="shared" si="35"/>
        <v>0.24595846109698347</v>
      </c>
      <c r="M60" s="50">
        <f t="shared" si="36"/>
        <v>2.2945582827085982</v>
      </c>
      <c r="O60" s="14">
        <f t="shared" si="37"/>
        <v>1.3898469767579032E-2</v>
      </c>
      <c r="P60" s="15">
        <f t="shared" si="37"/>
        <v>1.3668809272976165E-2</v>
      </c>
      <c r="Q60" s="15">
        <f t="shared" si="37"/>
        <v>1.3668809272976165E-2</v>
      </c>
      <c r="R60" s="15">
        <f t="shared" si="37"/>
        <v>3.6082094317045919E-2</v>
      </c>
      <c r="S60" s="15">
        <f t="shared" si="37"/>
        <v>7.0239489970006092E-2</v>
      </c>
      <c r="T60" s="15">
        <f t="shared" si="37"/>
        <v>0.11746806924352408</v>
      </c>
      <c r="U60" s="15">
        <f t="shared" si="37"/>
        <v>0.11746806924352408</v>
      </c>
      <c r="V60" s="15">
        <f t="shared" si="37"/>
        <v>0.17472657240563716</v>
      </c>
      <c r="W60" s="15">
        <f t="shared" si="37"/>
        <v>0.18546289651178713</v>
      </c>
      <c r="X60" s="16">
        <f t="shared" si="37"/>
        <v>0.18546289651178713</v>
      </c>
      <c r="Y60" s="49">
        <f t="shared" ref="Y60:Y67" si="39">SUM(O60:X60)</f>
        <v>0.92814617651684306</v>
      </c>
      <c r="AA60" s="14">
        <f t="shared" si="38"/>
        <v>1.4097200839076285E-2</v>
      </c>
      <c r="AB60" s="15">
        <f t="shared" si="38"/>
        <v>1.3860934786121271E-2</v>
      </c>
      <c r="AC60" s="15">
        <f t="shared" si="38"/>
        <v>1.3860934786121271E-2</v>
      </c>
      <c r="AD60" s="15">
        <f t="shared" si="38"/>
        <v>-0.96251260056668086</v>
      </c>
      <c r="AE60" s="15">
        <f t="shared" si="38"/>
        <v>7.6018266867552531E-2</v>
      </c>
      <c r="AF60" s="15">
        <f t="shared" si="38"/>
        <v>0.13595064791092415</v>
      </c>
      <c r="AG60" s="15">
        <f t="shared" si="38"/>
        <v>0.13595064791092415</v>
      </c>
      <c r="AH60" s="15">
        <f t="shared" si="38"/>
        <v>0.22563996720665958</v>
      </c>
      <c r="AI60" s="15">
        <f t="shared" si="38"/>
        <v>0.75404153890301651</v>
      </c>
      <c r="AJ60" s="16">
        <f t="shared" si="38"/>
        <v>-0.24595846109698347</v>
      </c>
      <c r="AK60" s="49">
        <f t="shared" ref="AK60:AK67" si="40">SUM(AA60:AJ60)</f>
        <v>0.16094907754673141</v>
      </c>
    </row>
    <row r="61" spans="1:37" x14ac:dyDescent="0.35">
      <c r="A61" t="s">
        <v>8</v>
      </c>
      <c r="B61" s="14">
        <f t="shared" si="35"/>
        <v>0.96634108330052504</v>
      </c>
      <c r="C61" s="15">
        <f t="shared" si="35"/>
        <v>0.96689419056267367</v>
      </c>
      <c r="D61" s="15">
        <f t="shared" si="35"/>
        <v>0.96689419056267367</v>
      </c>
      <c r="E61" s="15">
        <f t="shared" si="35"/>
        <v>0.91334663610147415</v>
      </c>
      <c r="F61" s="15">
        <f t="shared" si="35"/>
        <v>0.8330467569078317</v>
      </c>
      <c r="G61" s="15">
        <f t="shared" si="35"/>
        <v>0.72292060099634903</v>
      </c>
      <c r="H61" s="15">
        <f t="shared" si="35"/>
        <v>0.72292060099634903</v>
      </c>
      <c r="I61" s="15">
        <f t="shared" si="35"/>
        <v>0.58485925056609323</v>
      </c>
      <c r="J61" s="15">
        <f t="shared" si="35"/>
        <v>0.11809161563439867</v>
      </c>
      <c r="K61" s="16">
        <f t="shared" si="35"/>
        <v>0.11809161563439867</v>
      </c>
      <c r="M61" s="50">
        <f t="shared" si="36"/>
        <v>1.3050416753793104</v>
      </c>
      <c r="O61" s="14">
        <f t="shared" si="37"/>
        <v>3.2525994026092769E-2</v>
      </c>
      <c r="P61" s="15">
        <f t="shared" si="37"/>
        <v>3.2009814818825762E-2</v>
      </c>
      <c r="Q61" s="15">
        <f t="shared" si="37"/>
        <v>3.2009814818825762E-2</v>
      </c>
      <c r="R61" s="15">
        <f t="shared" si="37"/>
        <v>7.914455842359551E-2</v>
      </c>
      <c r="S61" s="15">
        <f t="shared" si="37"/>
        <v>0.13907985771317566</v>
      </c>
      <c r="T61" s="15">
        <f t="shared" si="37"/>
        <v>0.20030640565142654</v>
      </c>
      <c r="U61" s="15">
        <f t="shared" si="37"/>
        <v>0.20030640565142654</v>
      </c>
      <c r="V61" s="15">
        <f t="shared" si="37"/>
        <v>0.24279890759336101</v>
      </c>
      <c r="W61" s="15">
        <f t="shared" si="37"/>
        <v>0.10414598595125613</v>
      </c>
      <c r="X61" s="16">
        <f t="shared" si="37"/>
        <v>0.10414598595125613</v>
      </c>
      <c r="Y61" s="49">
        <f t="shared" si="39"/>
        <v>1.1664737305992419</v>
      </c>
      <c r="AA61" s="14">
        <f t="shared" si="38"/>
        <v>3.3658916699474961E-2</v>
      </c>
      <c r="AB61" s="15">
        <f t="shared" si="38"/>
        <v>3.3105809437326328E-2</v>
      </c>
      <c r="AC61" s="15">
        <f t="shared" si="38"/>
        <v>3.3105809437326328E-2</v>
      </c>
      <c r="AD61" s="15">
        <f t="shared" si="38"/>
        <v>8.6653363898525848E-2</v>
      </c>
      <c r="AE61" s="15">
        <f t="shared" si="38"/>
        <v>0.1669532430921683</v>
      </c>
      <c r="AF61" s="15">
        <f t="shared" si="38"/>
        <v>0.27707939900365097</v>
      </c>
      <c r="AG61" s="15">
        <f t="shared" si="38"/>
        <v>-0.72292060099634903</v>
      </c>
      <c r="AH61" s="15">
        <f t="shared" si="38"/>
        <v>0.41514074943390677</v>
      </c>
      <c r="AI61" s="15">
        <f t="shared" si="38"/>
        <v>-0.11809161563439867</v>
      </c>
      <c r="AJ61" s="16">
        <f t="shared" si="38"/>
        <v>-0.11809161563439867</v>
      </c>
      <c r="AK61" s="49">
        <f t="shared" si="40"/>
        <v>8.6593458737233134E-2</v>
      </c>
    </row>
    <row r="62" spans="1:37" x14ac:dyDescent="0.35">
      <c r="A62" t="s">
        <v>10</v>
      </c>
      <c r="B62" s="14">
        <f t="shared" si="35"/>
        <v>0.96634108330052504</v>
      </c>
      <c r="C62" s="15">
        <f t="shared" si="35"/>
        <v>0.96689419056267367</v>
      </c>
      <c r="D62" s="15">
        <f t="shared" si="35"/>
        <v>0.96689419056267367</v>
      </c>
      <c r="E62" s="15">
        <f t="shared" si="35"/>
        <v>0.91334663610147415</v>
      </c>
      <c r="F62" s="15">
        <f t="shared" si="35"/>
        <v>0.8330467569078317</v>
      </c>
      <c r="G62" s="15">
        <f t="shared" si="35"/>
        <v>0.72292060099634903</v>
      </c>
      <c r="H62" s="15">
        <f t="shared" si="35"/>
        <v>0.72292060099634903</v>
      </c>
      <c r="I62" s="15">
        <f t="shared" si="35"/>
        <v>0.58485925056609323</v>
      </c>
      <c r="J62" s="15">
        <f t="shared" si="35"/>
        <v>0.11809161563439867</v>
      </c>
      <c r="K62" s="16">
        <f t="shared" si="35"/>
        <v>0.11809161563439867</v>
      </c>
      <c r="M62" s="50">
        <f t="shared" si="36"/>
        <v>1.3050416753793104</v>
      </c>
      <c r="O62" s="14">
        <f t="shared" si="37"/>
        <v>3.2525994026092769E-2</v>
      </c>
      <c r="P62" s="15">
        <f t="shared" si="37"/>
        <v>3.2009814818825762E-2</v>
      </c>
      <c r="Q62" s="15">
        <f t="shared" si="37"/>
        <v>3.2009814818825762E-2</v>
      </c>
      <c r="R62" s="15">
        <f t="shared" si="37"/>
        <v>7.914455842359551E-2</v>
      </c>
      <c r="S62" s="15">
        <f t="shared" si="37"/>
        <v>0.13907985771317566</v>
      </c>
      <c r="T62" s="15">
        <f t="shared" si="37"/>
        <v>0.20030640565142654</v>
      </c>
      <c r="U62" s="15">
        <f t="shared" si="37"/>
        <v>0.20030640565142654</v>
      </c>
      <c r="V62" s="15">
        <f t="shared" si="37"/>
        <v>0.24279890759336101</v>
      </c>
      <c r="W62" s="15">
        <f t="shared" si="37"/>
        <v>0.10414598595125613</v>
      </c>
      <c r="X62" s="16">
        <f t="shared" si="37"/>
        <v>0.10414598595125613</v>
      </c>
      <c r="Y62" s="49">
        <f t="shared" si="39"/>
        <v>1.1664737305992419</v>
      </c>
      <c r="AA62" s="14">
        <f t="shared" si="38"/>
        <v>3.3658916699474961E-2</v>
      </c>
      <c r="AB62" s="15">
        <f t="shared" si="38"/>
        <v>3.3105809437326328E-2</v>
      </c>
      <c r="AC62" s="15">
        <f t="shared" si="38"/>
        <v>3.3105809437326328E-2</v>
      </c>
      <c r="AD62" s="15">
        <f t="shared" si="38"/>
        <v>8.6653363898525848E-2</v>
      </c>
      <c r="AE62" s="15">
        <f t="shared" si="38"/>
        <v>0.1669532430921683</v>
      </c>
      <c r="AF62" s="15">
        <f t="shared" si="38"/>
        <v>0.27707939900365097</v>
      </c>
      <c r="AG62" s="15">
        <f t="shared" si="38"/>
        <v>-0.72292060099634903</v>
      </c>
      <c r="AH62" s="15">
        <f t="shared" si="38"/>
        <v>0.41514074943390677</v>
      </c>
      <c r="AI62" s="15">
        <f t="shared" si="38"/>
        <v>-0.11809161563439867</v>
      </c>
      <c r="AJ62" s="16">
        <f t="shared" si="38"/>
        <v>-0.11809161563439867</v>
      </c>
      <c r="AK62" s="49">
        <f t="shared" si="40"/>
        <v>8.6593458737233134E-2</v>
      </c>
    </row>
    <row r="63" spans="1:37" x14ac:dyDescent="0.35">
      <c r="A63" t="s">
        <v>11</v>
      </c>
      <c r="B63" s="14">
        <f t="shared" si="35"/>
        <v>0.93272348774042291</v>
      </c>
      <c r="C63" s="15">
        <f t="shared" si="35"/>
        <v>0.93379117364408692</v>
      </c>
      <c r="D63" s="15">
        <f t="shared" si="35"/>
        <v>0.93379117364408692</v>
      </c>
      <c r="E63" s="15">
        <f t="shared" si="35"/>
        <v>0.83579372026571097</v>
      </c>
      <c r="F63" s="15">
        <f t="shared" si="35"/>
        <v>0.70670507098650803</v>
      </c>
      <c r="G63" s="15">
        <f t="shared" si="35"/>
        <v>0.55750789703448211</v>
      </c>
      <c r="H63" s="15">
        <f t="shared" si="35"/>
        <v>0.55750789703448211</v>
      </c>
      <c r="I63" s="15">
        <f t="shared" si="35"/>
        <v>0.40487631324031986</v>
      </c>
      <c r="J63" s="15">
        <f t="shared" si="35"/>
        <v>6.0735503292211605E-2</v>
      </c>
      <c r="K63" s="16">
        <f t="shared" si="35"/>
        <v>6.0735503292211605E-2</v>
      </c>
      <c r="M63" s="50">
        <f t="shared" si="36"/>
        <v>0.51434327492445353</v>
      </c>
      <c r="O63" s="14">
        <f t="shared" si="37"/>
        <v>6.2750383157764072E-2</v>
      </c>
      <c r="P63" s="15">
        <f t="shared" si="37"/>
        <v>6.1825217668485623E-2</v>
      </c>
      <c r="Q63" s="15">
        <f t="shared" si="37"/>
        <v>6.1825217668485623E-2</v>
      </c>
      <c r="R63" s="15">
        <f t="shared" si="37"/>
        <v>0.13724257743011345</v>
      </c>
      <c r="S63" s="15">
        <f t="shared" si="37"/>
        <v>0.20727301362846268</v>
      </c>
      <c r="T63" s="15">
        <f t="shared" si="37"/>
        <v>0.2466928417786714</v>
      </c>
      <c r="U63" s="15">
        <f t="shared" si="37"/>
        <v>0.2466928417786714</v>
      </c>
      <c r="V63" s="15">
        <f t="shared" si="37"/>
        <v>0.24095148421724624</v>
      </c>
      <c r="W63" s="15">
        <f t="shared" si="37"/>
        <v>5.7046701932053363E-2</v>
      </c>
      <c r="X63" s="16">
        <f t="shared" si="37"/>
        <v>5.7046701932053363E-2</v>
      </c>
      <c r="Y63" s="49">
        <f t="shared" si="39"/>
        <v>1.3793469811920069</v>
      </c>
      <c r="AA63" s="14">
        <f t="shared" si="38"/>
        <v>6.7276512259577093E-2</v>
      </c>
      <c r="AB63" s="15">
        <f t="shared" si="38"/>
        <v>6.6208826355913075E-2</v>
      </c>
      <c r="AC63" s="15">
        <f t="shared" si="38"/>
        <v>6.6208826355913075E-2</v>
      </c>
      <c r="AD63" s="15">
        <f t="shared" si="38"/>
        <v>0.16420627973428903</v>
      </c>
      <c r="AE63" s="15">
        <f t="shared" si="38"/>
        <v>-0.70670507098650803</v>
      </c>
      <c r="AF63" s="15">
        <f t="shared" si="38"/>
        <v>0.44249210296551789</v>
      </c>
      <c r="AG63" s="15">
        <f t="shared" si="38"/>
        <v>0.44249210296551789</v>
      </c>
      <c r="AH63" s="15">
        <f t="shared" si="38"/>
        <v>-0.40487631324031986</v>
      </c>
      <c r="AI63" s="15">
        <f t="shared" si="38"/>
        <v>-6.0735503292211605E-2</v>
      </c>
      <c r="AJ63" s="16">
        <f t="shared" si="38"/>
        <v>-6.0735503292211605E-2</v>
      </c>
      <c r="AK63" s="49">
        <f t="shared" si="40"/>
        <v>1.5832259825476931E-2</v>
      </c>
    </row>
    <row r="64" spans="1:37" x14ac:dyDescent="0.35">
      <c r="A64" t="s">
        <v>13</v>
      </c>
      <c r="B64" s="14">
        <f t="shared" si="35"/>
        <v>0.93272348774042291</v>
      </c>
      <c r="C64" s="15">
        <f t="shared" si="35"/>
        <v>0.93379117364408692</v>
      </c>
      <c r="D64" s="15">
        <f t="shared" si="35"/>
        <v>0.93379117364408692</v>
      </c>
      <c r="E64" s="15">
        <f t="shared" si="35"/>
        <v>0.83579372026571097</v>
      </c>
      <c r="F64" s="15">
        <f t="shared" si="35"/>
        <v>0.70670507098650803</v>
      </c>
      <c r="G64" s="15">
        <f t="shared" si="35"/>
        <v>0.55750789703448211</v>
      </c>
      <c r="H64" s="15">
        <f t="shared" si="35"/>
        <v>0.55750789703448211</v>
      </c>
      <c r="I64" s="15">
        <f t="shared" si="35"/>
        <v>0.40487631324031986</v>
      </c>
      <c r="J64" s="15">
        <f t="shared" si="35"/>
        <v>6.0735503292211605E-2</v>
      </c>
      <c r="K64" s="16">
        <f t="shared" si="35"/>
        <v>6.0735503292211605E-2</v>
      </c>
      <c r="M64" s="50">
        <f t="shared" si="36"/>
        <v>0.51434327492445353</v>
      </c>
      <c r="O64" s="14">
        <f t="shared" si="37"/>
        <v>6.2750383157764072E-2</v>
      </c>
      <c r="P64" s="15">
        <f t="shared" si="37"/>
        <v>6.1825217668485623E-2</v>
      </c>
      <c r="Q64" s="15">
        <f t="shared" si="37"/>
        <v>6.1825217668485623E-2</v>
      </c>
      <c r="R64" s="15">
        <f t="shared" si="37"/>
        <v>0.13724257743011345</v>
      </c>
      <c r="S64" s="15">
        <f t="shared" si="37"/>
        <v>0.20727301362846268</v>
      </c>
      <c r="T64" s="15">
        <f t="shared" si="37"/>
        <v>0.2466928417786714</v>
      </c>
      <c r="U64" s="15">
        <f t="shared" si="37"/>
        <v>0.2466928417786714</v>
      </c>
      <c r="V64" s="15">
        <f t="shared" si="37"/>
        <v>0.24095148421724624</v>
      </c>
      <c r="W64" s="15">
        <f t="shared" si="37"/>
        <v>5.7046701932053363E-2</v>
      </c>
      <c r="X64" s="16">
        <f t="shared" si="37"/>
        <v>5.7046701932053363E-2</v>
      </c>
      <c r="Y64" s="49">
        <f t="shared" si="39"/>
        <v>1.3793469811920069</v>
      </c>
      <c r="AA64" s="14">
        <f t="shared" si="38"/>
        <v>6.7276512259577093E-2</v>
      </c>
      <c r="AB64" s="15">
        <f t="shared" si="38"/>
        <v>6.6208826355913075E-2</v>
      </c>
      <c r="AC64" s="15">
        <f t="shared" si="38"/>
        <v>6.6208826355913075E-2</v>
      </c>
      <c r="AD64" s="15">
        <f t="shared" si="38"/>
        <v>0.16420627973428903</v>
      </c>
      <c r="AE64" s="15">
        <f t="shared" si="38"/>
        <v>0.29329492901349197</v>
      </c>
      <c r="AF64" s="15">
        <f t="shared" si="38"/>
        <v>-0.55750789703448211</v>
      </c>
      <c r="AG64" s="15">
        <f t="shared" si="38"/>
        <v>0.44249210296551789</v>
      </c>
      <c r="AH64" s="15">
        <f t="shared" si="38"/>
        <v>-0.40487631324031986</v>
      </c>
      <c r="AI64" s="15">
        <f t="shared" si="38"/>
        <v>-6.0735503292211605E-2</v>
      </c>
      <c r="AJ64" s="16">
        <f t="shared" si="38"/>
        <v>-6.0735503292211605E-2</v>
      </c>
      <c r="AK64" s="49">
        <f t="shared" si="40"/>
        <v>1.5832259825476931E-2</v>
      </c>
    </row>
    <row r="65" spans="1:37" x14ac:dyDescent="0.35">
      <c r="A65" t="s">
        <v>15</v>
      </c>
      <c r="B65" s="14">
        <f t="shared" si="35"/>
        <v>0.79785594782427627</v>
      </c>
      <c r="C65" s="15">
        <f t="shared" si="35"/>
        <v>0.80060643941685161</v>
      </c>
      <c r="D65" s="15">
        <f t="shared" si="35"/>
        <v>0.80060643941685161</v>
      </c>
      <c r="E65" s="15">
        <f t="shared" si="35"/>
        <v>0.59167843141178122</v>
      </c>
      <c r="F65" s="15">
        <f t="shared" si="35"/>
        <v>0.40687108380074866</v>
      </c>
      <c r="G65" s="15">
        <f t="shared" si="35"/>
        <v>0.26399707476924189</v>
      </c>
      <c r="H65" s="15">
        <f t="shared" si="35"/>
        <v>0.26399707476924189</v>
      </c>
      <c r="I65" s="15">
        <f t="shared" si="35"/>
        <v>0.16225592780795381</v>
      </c>
      <c r="J65" s="15">
        <f t="shared" si="35"/>
        <v>1.8076177597739759E-2</v>
      </c>
      <c r="K65" s="16">
        <f t="shared" si="35"/>
        <v>1.8076177597739759E-2</v>
      </c>
      <c r="M65" s="50">
        <f t="shared" si="36"/>
        <v>-0.83488964504782093</v>
      </c>
      <c r="O65" s="14">
        <f t="shared" si="37"/>
        <v>0.16128183434570201</v>
      </c>
      <c r="P65" s="15">
        <f t="shared" si="37"/>
        <v>0.15963576858112272</v>
      </c>
      <c r="Q65" s="15">
        <f t="shared" si="37"/>
        <v>0.15963576858112272</v>
      </c>
      <c r="R65" s="15">
        <f t="shared" si="37"/>
        <v>0.24159506521387533</v>
      </c>
      <c r="S65" s="15">
        <f t="shared" si="37"/>
        <v>0.24132700496755283</v>
      </c>
      <c r="T65" s="15">
        <f t="shared" si="37"/>
        <v>0.19430261928252518</v>
      </c>
      <c r="U65" s="15">
        <f t="shared" si="37"/>
        <v>0.19430261928252518</v>
      </c>
      <c r="V65" s="15">
        <f t="shared" si="37"/>
        <v>0.13592894169913389</v>
      </c>
      <c r="W65" s="15">
        <f t="shared" si="37"/>
        <v>1.7749429401194731E-2</v>
      </c>
      <c r="X65" s="16">
        <f t="shared" si="37"/>
        <v>1.7749429401194731E-2</v>
      </c>
      <c r="Y65" s="49">
        <f t="shared" si="39"/>
        <v>1.5235084807559496</v>
      </c>
      <c r="AA65" s="14">
        <f t="shared" si="38"/>
        <v>0.20214405217572373</v>
      </c>
      <c r="AB65" s="15">
        <f t="shared" si="38"/>
        <v>0.19939356058314839</v>
      </c>
      <c r="AC65" s="15">
        <f t="shared" si="38"/>
        <v>0.19939356058314839</v>
      </c>
      <c r="AD65" s="15">
        <f t="shared" si="38"/>
        <v>0.40832156858821878</v>
      </c>
      <c r="AE65" s="15">
        <f t="shared" si="38"/>
        <v>-0.40687108380074866</v>
      </c>
      <c r="AF65" s="15">
        <f t="shared" si="38"/>
        <v>-0.26399707476924189</v>
      </c>
      <c r="AG65" s="15">
        <f t="shared" si="38"/>
        <v>-0.26399707476924189</v>
      </c>
      <c r="AH65" s="15">
        <f t="shared" si="38"/>
        <v>-0.16225592780795381</v>
      </c>
      <c r="AI65" s="15">
        <f t="shared" si="38"/>
        <v>-1.8076177597739759E-2</v>
      </c>
      <c r="AJ65" s="16">
        <f t="shared" si="38"/>
        <v>-1.8076177597739759E-2</v>
      </c>
      <c r="AK65" s="49">
        <f t="shared" si="40"/>
        <v>-0.12402077441242648</v>
      </c>
    </row>
    <row r="66" spans="1:37" x14ac:dyDescent="0.35">
      <c r="A66" t="s">
        <v>17</v>
      </c>
      <c r="B66" s="14">
        <f t="shared" si="35"/>
        <v>0.79785594782427616</v>
      </c>
      <c r="C66" s="15">
        <f t="shared" si="35"/>
        <v>0.80060643941685161</v>
      </c>
      <c r="D66" s="15">
        <f t="shared" si="35"/>
        <v>0.80060643941685161</v>
      </c>
      <c r="E66" s="15">
        <f t="shared" si="35"/>
        <v>0.59167843141178122</v>
      </c>
      <c r="F66" s="15">
        <f t="shared" si="35"/>
        <v>0.40687108380074866</v>
      </c>
      <c r="G66" s="15">
        <f t="shared" si="35"/>
        <v>0.26399707476924189</v>
      </c>
      <c r="H66" s="15">
        <f t="shared" si="35"/>
        <v>0.26399707476924195</v>
      </c>
      <c r="I66" s="15">
        <f t="shared" si="35"/>
        <v>0.16225592780795386</v>
      </c>
      <c r="J66" s="15">
        <f t="shared" si="35"/>
        <v>1.807617759773977E-2</v>
      </c>
      <c r="K66" s="16">
        <f t="shared" si="35"/>
        <v>1.807617759773977E-2</v>
      </c>
      <c r="M66" s="50">
        <f t="shared" si="36"/>
        <v>-0.83488964504782082</v>
      </c>
      <c r="O66" s="14">
        <f t="shared" si="37"/>
        <v>0.16128183434570209</v>
      </c>
      <c r="P66" s="15">
        <f t="shared" si="37"/>
        <v>0.15963576858112272</v>
      </c>
      <c r="Q66" s="15">
        <f t="shared" si="37"/>
        <v>0.15963576858112272</v>
      </c>
      <c r="R66" s="15">
        <f t="shared" si="37"/>
        <v>0.24159506521387533</v>
      </c>
      <c r="S66" s="15">
        <f t="shared" si="37"/>
        <v>0.24132700496755283</v>
      </c>
      <c r="T66" s="15">
        <f t="shared" si="37"/>
        <v>0.19430261928252518</v>
      </c>
      <c r="U66" s="15">
        <f t="shared" si="37"/>
        <v>0.19430261928252524</v>
      </c>
      <c r="V66" s="15">
        <f t="shared" si="37"/>
        <v>0.13592894169913394</v>
      </c>
      <c r="W66" s="15">
        <f t="shared" si="37"/>
        <v>1.7749429401194741E-2</v>
      </c>
      <c r="X66" s="16">
        <f t="shared" si="37"/>
        <v>1.7749429401194741E-2</v>
      </c>
      <c r="Y66" s="49">
        <f t="shared" si="39"/>
        <v>1.5235084807559498</v>
      </c>
      <c r="AA66" s="14">
        <f t="shared" si="38"/>
        <v>0.20214405217572384</v>
      </c>
      <c r="AB66" s="15">
        <f t="shared" si="38"/>
        <v>-0.80060643941685161</v>
      </c>
      <c r="AC66" s="15">
        <f t="shared" si="38"/>
        <v>0.19939356058314839</v>
      </c>
      <c r="AD66" s="15">
        <f t="shared" si="38"/>
        <v>-0.59167843141178122</v>
      </c>
      <c r="AE66" s="15">
        <f t="shared" si="38"/>
        <v>0.59312891619925134</v>
      </c>
      <c r="AF66" s="15">
        <f t="shared" si="38"/>
        <v>-0.26399707476924189</v>
      </c>
      <c r="AG66" s="15">
        <f t="shared" si="38"/>
        <v>0.73600292523075805</v>
      </c>
      <c r="AH66" s="15">
        <f t="shared" si="38"/>
        <v>-0.16225592780795386</v>
      </c>
      <c r="AI66" s="15">
        <f t="shared" si="38"/>
        <v>-1.807617759773977E-2</v>
      </c>
      <c r="AJ66" s="16">
        <f t="shared" si="38"/>
        <v>-1.807617759773977E-2</v>
      </c>
      <c r="AK66" s="49">
        <f t="shared" si="40"/>
        <v>-0.12402077441242657</v>
      </c>
    </row>
    <row r="67" spans="1:37" x14ac:dyDescent="0.35">
      <c r="A67" t="s">
        <v>18</v>
      </c>
      <c r="B67" s="26">
        <f t="shared" si="35"/>
        <v>0.51164541752269099</v>
      </c>
      <c r="C67" s="27">
        <f t="shared" si="35"/>
        <v>0.51592749196799204</v>
      </c>
      <c r="D67" s="27">
        <f t="shared" si="35"/>
        <v>0.51592749196799204</v>
      </c>
      <c r="E67" s="27">
        <f t="shared" si="35"/>
        <v>0.27779028118924104</v>
      </c>
      <c r="F67" s="27">
        <f t="shared" si="35"/>
        <v>0.15403830439624991</v>
      </c>
      <c r="G67" s="27">
        <f t="shared" si="35"/>
        <v>8.6934435815951006E-2</v>
      </c>
      <c r="H67" s="27">
        <f t="shared" si="35"/>
        <v>8.6934435815951006E-2</v>
      </c>
      <c r="I67" s="27">
        <f t="shared" si="35"/>
        <v>4.8897519103495067E-2</v>
      </c>
      <c r="J67" s="27">
        <f t="shared" si="35"/>
        <v>4.8627516208214691E-3</v>
      </c>
      <c r="K67" s="28">
        <f t="shared" si="35"/>
        <v>4.8627516208214691E-3</v>
      </c>
      <c r="M67" s="57">
        <f t="shared" si="36"/>
        <v>-2.2402934217430324</v>
      </c>
      <c r="O67" s="26">
        <f t="shared" si="37"/>
        <v>0.24986438425072219</v>
      </c>
      <c r="P67" s="27">
        <f t="shared" si="37"/>
        <v>0.24974631499960956</v>
      </c>
      <c r="Q67" s="27">
        <f t="shared" si="37"/>
        <v>0.24974631499960956</v>
      </c>
      <c r="R67" s="27">
        <f t="shared" si="37"/>
        <v>0.20062284086604346</v>
      </c>
      <c r="S67" s="27">
        <f t="shared" si="37"/>
        <v>0.13031050517497816</v>
      </c>
      <c r="T67" s="27">
        <f t="shared" si="37"/>
        <v>7.9376839685313311E-2</v>
      </c>
      <c r="U67" s="27">
        <f t="shared" si="37"/>
        <v>7.9376839685313311E-2</v>
      </c>
      <c r="V67" s="27">
        <f t="shared" si="37"/>
        <v>4.6506551729018401E-2</v>
      </c>
      <c r="W67" s="27">
        <f t="shared" si="37"/>
        <v>4.8391052674956669E-3</v>
      </c>
      <c r="X67" s="28">
        <f t="shared" si="37"/>
        <v>4.8391052674956669E-3</v>
      </c>
      <c r="Y67" s="49">
        <f t="shared" si="39"/>
        <v>1.2952288019255993</v>
      </c>
      <c r="AA67" s="26">
        <f t="shared" si="38"/>
        <v>-0.51164541752269099</v>
      </c>
      <c r="AB67" s="27">
        <f t="shared" si="38"/>
        <v>0.48407250803200796</v>
      </c>
      <c r="AC67" s="27">
        <f t="shared" si="38"/>
        <v>-0.51592749196799204</v>
      </c>
      <c r="AD67" s="27">
        <f t="shared" si="38"/>
        <v>0.72220971881075902</v>
      </c>
      <c r="AE67" s="27">
        <f t="shared" si="38"/>
        <v>-0.15403830439624991</v>
      </c>
      <c r="AF67" s="27">
        <f t="shared" si="38"/>
        <v>-8.6934435815951006E-2</v>
      </c>
      <c r="AG67" s="27">
        <f t="shared" si="38"/>
        <v>-8.6934435815951006E-2</v>
      </c>
      <c r="AH67" s="27">
        <f t="shared" si="38"/>
        <v>-4.8897519103495067E-2</v>
      </c>
      <c r="AI67" s="27">
        <f t="shared" si="38"/>
        <v>-4.8627516208214691E-3</v>
      </c>
      <c r="AJ67" s="28">
        <f t="shared" si="38"/>
        <v>-4.8627516208214691E-3</v>
      </c>
      <c r="AK67" s="49">
        <f t="shared" si="40"/>
        <v>-0.20782088102120599</v>
      </c>
    </row>
    <row r="68" spans="1:37" x14ac:dyDescent="0.35">
      <c r="O68" s="49">
        <f>SUM(O59:O67)</f>
        <v>0.78136133572861355</v>
      </c>
      <c r="P68" s="49">
        <f t="shared" ref="P68:X68" si="41">SUM(P59:P67)</f>
        <v>0.77476328521907301</v>
      </c>
      <c r="Q68" s="49">
        <f t="shared" si="41"/>
        <v>0.77476328521907301</v>
      </c>
      <c r="R68" s="49">
        <f t="shared" si="41"/>
        <v>1.1646903851314492</v>
      </c>
      <c r="S68" s="49">
        <f t="shared" si="41"/>
        <v>1.4006292014040731</v>
      </c>
      <c r="T68" s="49">
        <f t="shared" si="41"/>
        <v>1.5246087737798057</v>
      </c>
      <c r="U68" s="49">
        <f t="shared" si="41"/>
        <v>1.5246087737798057</v>
      </c>
      <c r="V68" s="49">
        <f t="shared" si="41"/>
        <v>1.5378587718875578</v>
      </c>
      <c r="W68" s="49">
        <f t="shared" si="41"/>
        <v>0.79812702682611691</v>
      </c>
      <c r="X68" s="49">
        <f t="shared" si="41"/>
        <v>0.79812702682611691</v>
      </c>
      <c r="AA68" s="49">
        <f>SUM(AA59:AA67)</f>
        <v>0.10861074558593697</v>
      </c>
      <c r="AB68" s="49">
        <f t="shared" ref="AB68:AJ68" si="42">SUM(AB59:AB67)</f>
        <v>9.9775985180893922E-2</v>
      </c>
      <c r="AC68" s="49">
        <f t="shared" si="42"/>
        <v>9.9775985180893922E-2</v>
      </c>
      <c r="AD68" s="49">
        <f t="shared" si="42"/>
        <v>9.0228678362444747E-2</v>
      </c>
      <c r="AE68" s="49">
        <f t="shared" si="42"/>
        <v>5.4096860352101456E-2</v>
      </c>
      <c r="AF68" s="49">
        <f t="shared" si="42"/>
        <v>7.5726797114456512E-3</v>
      </c>
      <c r="AG68" s="49">
        <f t="shared" si="42"/>
        <v>7.5726797114454292E-3</v>
      </c>
      <c r="AH68" s="49">
        <f t="shared" si="42"/>
        <v>-4.285215583242593E-2</v>
      </c>
      <c r="AI68" s="49">
        <f t="shared" si="42"/>
        <v>-0.15232257815913156</v>
      </c>
      <c r="AJ68" s="49">
        <f t="shared" si="42"/>
        <v>-0.1523225781591315</v>
      </c>
      <c r="AK68" s="49">
        <f>SUMSQ(AK59:AK67)</f>
        <v>0.15953789469334861</v>
      </c>
    </row>
    <row r="69" spans="1:37" x14ac:dyDescent="0.35">
      <c r="A69" t="s">
        <v>20</v>
      </c>
      <c r="B69" s="58">
        <f t="shared" ref="B69:K69" si="43">B52-AA68/O68</f>
        <v>-2.265434366600303</v>
      </c>
      <c r="C69" s="59">
        <f t="shared" si="43"/>
        <v>-2.2723563981111252</v>
      </c>
      <c r="D69" s="59">
        <f t="shared" si="43"/>
        <v>-2.2723563981111252</v>
      </c>
      <c r="E69" s="59">
        <f t="shared" si="43"/>
        <v>-1.2018633024838643</v>
      </c>
      <c r="F69" s="59">
        <f t="shared" si="43"/>
        <v>-0.41519280152079296</v>
      </c>
      <c r="G69" s="59">
        <f t="shared" si="43"/>
        <v>0.26684417514110065</v>
      </c>
      <c r="H69" s="59">
        <f t="shared" si="43"/>
        <v>0.26684417514110076</v>
      </c>
      <c r="I69" s="59">
        <f t="shared" si="43"/>
        <v>0.91591764989667324</v>
      </c>
      <c r="J69" s="59">
        <f t="shared" si="43"/>
        <v>3.432283929258892</v>
      </c>
      <c r="K69" s="60">
        <f t="shared" si="43"/>
        <v>3.432283929258892</v>
      </c>
      <c r="L69" s="49">
        <f>AVERAGE(B69:K69)</f>
        <v>-1.1302940813055074E-2</v>
      </c>
    </row>
    <row r="70" spans="1:37" x14ac:dyDescent="0.35">
      <c r="A70" t="s">
        <v>21</v>
      </c>
      <c r="B70" s="29">
        <f>B69-L69</f>
        <v>-2.2541314257872478</v>
      </c>
      <c r="C70" s="46">
        <f>C69-L69</f>
        <v>-2.2610534572980701</v>
      </c>
      <c r="D70" s="46">
        <f>D69-L69</f>
        <v>-2.2610534572980701</v>
      </c>
      <c r="E70" s="46">
        <f>E69-L69</f>
        <v>-1.1905603616708091</v>
      </c>
      <c r="F70" s="46">
        <f>F69-L69</f>
        <v>-0.40388986070773791</v>
      </c>
      <c r="G70" s="46">
        <f>G69-L69</f>
        <v>0.2781471159541557</v>
      </c>
      <c r="H70" s="46">
        <f>H69-L69</f>
        <v>0.27814711595415581</v>
      </c>
      <c r="I70" s="46">
        <f>I69-L69</f>
        <v>0.92722059070972829</v>
      </c>
      <c r="J70" s="46">
        <f>J69-L69</f>
        <v>3.4435868700719472</v>
      </c>
      <c r="K70" s="30">
        <f>K69-L69</f>
        <v>3.4435868700719472</v>
      </c>
      <c r="L70" s="49">
        <f>AVERAGE(B70:K70)</f>
        <v>0</v>
      </c>
    </row>
    <row r="71" spans="1:37" x14ac:dyDescent="0.35">
      <c r="L71" s="49"/>
    </row>
    <row r="72" spans="1:37" x14ac:dyDescent="0.35">
      <c r="A72" t="s">
        <v>23</v>
      </c>
      <c r="B72" s="4">
        <f>B54+1</f>
        <v>4</v>
      </c>
    </row>
    <row r="73" spans="1:37" x14ac:dyDescent="0.35">
      <c r="B73" s="4"/>
    </row>
    <row r="74" spans="1:37" x14ac:dyDescent="0.35">
      <c r="B74" t="s">
        <v>1</v>
      </c>
      <c r="P74" t="s">
        <v>26</v>
      </c>
      <c r="AD74" t="s">
        <v>27</v>
      </c>
    </row>
    <row r="76" spans="1:37" x14ac:dyDescent="0.35">
      <c r="B76">
        <v>1</v>
      </c>
      <c r="C76">
        <v>2</v>
      </c>
      <c r="D76">
        <v>3</v>
      </c>
      <c r="E76">
        <v>4</v>
      </c>
      <c r="F76">
        <v>5</v>
      </c>
      <c r="G76">
        <v>6</v>
      </c>
      <c r="H76">
        <v>7</v>
      </c>
      <c r="I76">
        <v>8</v>
      </c>
      <c r="J76">
        <v>9</v>
      </c>
      <c r="K76">
        <v>10</v>
      </c>
      <c r="M76" t="s">
        <v>3</v>
      </c>
      <c r="O76">
        <v>1</v>
      </c>
      <c r="P76">
        <v>2</v>
      </c>
      <c r="Q76">
        <v>3</v>
      </c>
      <c r="R76">
        <v>4</v>
      </c>
      <c r="S76">
        <v>5</v>
      </c>
      <c r="T76">
        <v>6</v>
      </c>
      <c r="U76">
        <v>7</v>
      </c>
      <c r="V76">
        <v>8</v>
      </c>
      <c r="W76">
        <v>9</v>
      </c>
      <c r="X76">
        <v>10</v>
      </c>
      <c r="AA76">
        <v>1</v>
      </c>
      <c r="AB76">
        <v>2</v>
      </c>
      <c r="AC76">
        <v>3</v>
      </c>
      <c r="AD76">
        <v>4</v>
      </c>
      <c r="AE76">
        <v>5</v>
      </c>
      <c r="AF76">
        <v>6</v>
      </c>
      <c r="AG76">
        <v>7</v>
      </c>
      <c r="AH76">
        <v>8</v>
      </c>
      <c r="AI76">
        <v>9</v>
      </c>
      <c r="AJ76">
        <v>10</v>
      </c>
    </row>
    <row r="77" spans="1:37" x14ac:dyDescent="0.35">
      <c r="A77" t="s">
        <v>6</v>
      </c>
      <c r="B77" s="5">
        <f t="shared" ref="B77:K85" si="44">EXP($M59-B$70)/(1+EXP($M59-B$70))</f>
        <v>0.99703912205097356</v>
      </c>
      <c r="C77" s="47">
        <f t="shared" si="44"/>
        <v>0.99705948651172616</v>
      </c>
      <c r="D77" s="47">
        <f t="shared" si="44"/>
        <v>0.99705948651172616</v>
      </c>
      <c r="E77" s="47">
        <f t="shared" si="44"/>
        <v>0.9914711313965795</v>
      </c>
      <c r="F77" s="47">
        <f t="shared" si="44"/>
        <v>0.9814591250362712</v>
      </c>
      <c r="G77" s="47">
        <f t="shared" si="44"/>
        <v>0.9639810218953816</v>
      </c>
      <c r="H77" s="47">
        <f t="shared" si="44"/>
        <v>0.9639810218953816</v>
      </c>
      <c r="I77" s="47">
        <f t="shared" si="44"/>
        <v>0.93326453451347835</v>
      </c>
      <c r="J77" s="47">
        <f t="shared" si="44"/>
        <v>0.53035908011901356</v>
      </c>
      <c r="K77" s="7">
        <f t="shared" si="44"/>
        <v>0.53035908011901356</v>
      </c>
      <c r="M77" s="48">
        <f t="shared" ref="M77:M85" si="45">M59+AK77/Y77</f>
        <v>3.7320111076865161</v>
      </c>
      <c r="O77" s="5">
        <f t="shared" ref="O77:X85" si="46">B77*(1-B77)</f>
        <v>2.9521111507974105E-3</v>
      </c>
      <c r="P77" s="47">
        <f t="shared" si="46"/>
        <v>2.9318668686991235E-3</v>
      </c>
      <c r="Q77" s="47">
        <f t="shared" si="46"/>
        <v>2.9318668686991235E-3</v>
      </c>
      <c r="R77" s="47">
        <f t="shared" si="46"/>
        <v>8.4561270037660907E-3</v>
      </c>
      <c r="S77" s="47">
        <f t="shared" si="46"/>
        <v>1.8197110919308177E-2</v>
      </c>
      <c r="T77" s="47">
        <f t="shared" si="46"/>
        <v>3.4721611320917424E-2</v>
      </c>
      <c r="U77" s="47">
        <f t="shared" si="46"/>
        <v>3.4721611320917424E-2</v>
      </c>
      <c r="V77" s="47">
        <f t="shared" si="46"/>
        <v>6.2281843132818926E-2</v>
      </c>
      <c r="W77" s="47">
        <f t="shared" si="46"/>
        <v>0.24907832625432733</v>
      </c>
      <c r="X77" s="7">
        <f t="shared" si="46"/>
        <v>0.24907832625432733</v>
      </c>
      <c r="Y77" s="49">
        <f>SUM(O77:X77)</f>
        <v>0.66535080109457834</v>
      </c>
      <c r="AA77" s="5" t="str">
        <f t="shared" ref="AA77:AJ85" si="47">IF(ISNUMBER(B5),B5-B77,"")</f>
        <v/>
      </c>
      <c r="AB77" s="47">
        <f t="shared" si="47"/>
        <v>2.9405134882738437E-3</v>
      </c>
      <c r="AC77" s="47">
        <f t="shared" si="47"/>
        <v>2.9405134882738437E-3</v>
      </c>
      <c r="AD77" s="47">
        <f t="shared" si="47"/>
        <v>8.528868603420503E-3</v>
      </c>
      <c r="AE77" s="47">
        <f t="shared" si="47"/>
        <v>1.8540874963728804E-2</v>
      </c>
      <c r="AF77" s="47">
        <f t="shared" si="47"/>
        <v>3.6018978104618404E-2</v>
      </c>
      <c r="AG77" s="47">
        <f t="shared" si="47"/>
        <v>3.6018978104618404E-2</v>
      </c>
      <c r="AH77" s="47">
        <f t="shared" si="47"/>
        <v>6.673546548652165E-2</v>
      </c>
      <c r="AI77" s="47">
        <f t="shared" si="47"/>
        <v>-0.53035908011901356</v>
      </c>
      <c r="AJ77" s="7">
        <f t="shared" si="47"/>
        <v>0.46964091988098644</v>
      </c>
      <c r="AK77" s="49">
        <f>SUM(AA77:AJ77)</f>
        <v>0.11100603200142833</v>
      </c>
    </row>
    <row r="78" spans="1:37" x14ac:dyDescent="0.35">
      <c r="A78" t="s">
        <v>7</v>
      </c>
      <c r="B78" s="14">
        <f t="shared" si="44"/>
        <v>0.98952972700517916</v>
      </c>
      <c r="C78" s="15">
        <f t="shared" si="44"/>
        <v>0.98960120124715234</v>
      </c>
      <c r="D78" s="15">
        <f t="shared" si="44"/>
        <v>0.98960120124715234</v>
      </c>
      <c r="E78" s="15">
        <f t="shared" si="44"/>
        <v>0.9702613708551322</v>
      </c>
      <c r="F78" s="15">
        <f t="shared" si="44"/>
        <v>0.93693501030811188</v>
      </c>
      <c r="G78" s="15">
        <f t="shared" si="44"/>
        <v>0.88250940589247462</v>
      </c>
      <c r="H78" s="15">
        <f t="shared" si="44"/>
        <v>0.88250940589247462</v>
      </c>
      <c r="I78" s="15">
        <f t="shared" si="44"/>
        <v>0.79694967709730546</v>
      </c>
      <c r="J78" s="15">
        <f t="shared" si="44"/>
        <v>0.24066656026286887</v>
      </c>
      <c r="K78" s="16">
        <f t="shared" si="44"/>
        <v>0.24066656026286887</v>
      </c>
      <c r="M78" s="50">
        <f t="shared" si="45"/>
        <v>2.3891842034918938</v>
      </c>
      <c r="O78" s="14">
        <f t="shared" si="46"/>
        <v>1.0360646378234766E-2</v>
      </c>
      <c r="P78" s="15">
        <f t="shared" si="46"/>
        <v>1.0290663737345433E-2</v>
      </c>
      <c r="Q78" s="15">
        <f t="shared" si="46"/>
        <v>1.0290663737345433E-2</v>
      </c>
      <c r="R78" s="15">
        <f t="shared" si="46"/>
        <v>2.8854243081451819E-2</v>
      </c>
      <c r="S78" s="15">
        <f t="shared" si="46"/>
        <v>5.9087796767050164E-2</v>
      </c>
      <c r="T78" s="15">
        <f t="shared" si="46"/>
        <v>0.1036865544037861</v>
      </c>
      <c r="U78" s="15">
        <f t="shared" si="46"/>
        <v>0.1036865544037861</v>
      </c>
      <c r="V78" s="15">
        <f t="shared" si="46"/>
        <v>0.16182088927180602</v>
      </c>
      <c r="W78" s="15">
        <f t="shared" si="46"/>
        <v>0.18274616703410779</v>
      </c>
      <c r="X78" s="16">
        <f t="shared" si="46"/>
        <v>0.18274616703410779</v>
      </c>
      <c r="Y78" s="49">
        <f t="shared" ref="Y78:Y85" si="48">SUM(O78:X78)</f>
        <v>0.85357034584902136</v>
      </c>
      <c r="AA78" s="14">
        <f t="shared" si="47"/>
        <v>1.047027299482084E-2</v>
      </c>
      <c r="AB78" s="15">
        <f t="shared" si="47"/>
        <v>1.039879875284766E-2</v>
      </c>
      <c r="AC78" s="15">
        <f t="shared" si="47"/>
        <v>1.039879875284766E-2</v>
      </c>
      <c r="AD78" s="15">
        <f t="shared" si="47"/>
        <v>-0.9702613708551322</v>
      </c>
      <c r="AE78" s="15">
        <f t="shared" si="47"/>
        <v>6.3064989691888118E-2</v>
      </c>
      <c r="AF78" s="15">
        <f t="shared" si="47"/>
        <v>0.11749059410752538</v>
      </c>
      <c r="AG78" s="15">
        <f t="shared" si="47"/>
        <v>0.11749059410752538</v>
      </c>
      <c r="AH78" s="15">
        <f t="shared" si="47"/>
        <v>0.20305032290269454</v>
      </c>
      <c r="AI78" s="15">
        <f t="shared" si="47"/>
        <v>0.75933343973713119</v>
      </c>
      <c r="AJ78" s="16">
        <f t="shared" si="47"/>
        <v>-0.24066656026286887</v>
      </c>
      <c r="AK78" s="49">
        <f t="shared" ref="AK78:AK85" si="49">SUM(AA78:AJ78)</f>
        <v>8.0769879929279698E-2</v>
      </c>
    </row>
    <row r="79" spans="1:37" x14ac:dyDescent="0.35">
      <c r="A79" t="s">
        <v>8</v>
      </c>
      <c r="B79" s="14">
        <f t="shared" si="44"/>
        <v>0.97232533552879896</v>
      </c>
      <c r="C79" s="15">
        <f t="shared" si="44"/>
        <v>0.97251099120060658</v>
      </c>
      <c r="D79" s="15">
        <f t="shared" si="44"/>
        <v>0.97251099120060658</v>
      </c>
      <c r="E79" s="15">
        <f t="shared" si="44"/>
        <v>0.92383293073898665</v>
      </c>
      <c r="F79" s="15">
        <f t="shared" si="44"/>
        <v>0.84669764819624505</v>
      </c>
      <c r="G79" s="15">
        <f t="shared" si="44"/>
        <v>0.73631339861374923</v>
      </c>
      <c r="H79" s="15">
        <f t="shared" si="44"/>
        <v>0.73631339861374923</v>
      </c>
      <c r="I79" s="15">
        <f t="shared" si="44"/>
        <v>0.5933474677445969</v>
      </c>
      <c r="J79" s="15">
        <f t="shared" si="44"/>
        <v>0.10540649306242048</v>
      </c>
      <c r="K79" s="16">
        <f t="shared" si="44"/>
        <v>0.10540649306242048</v>
      </c>
      <c r="M79" s="50">
        <f t="shared" si="45"/>
        <v>1.3372013387174639</v>
      </c>
      <c r="O79" s="14">
        <f t="shared" si="46"/>
        <v>2.6908777417607482E-2</v>
      </c>
      <c r="P79" s="15">
        <f t="shared" si="46"/>
        <v>2.6733363194620292E-2</v>
      </c>
      <c r="Q79" s="15">
        <f t="shared" si="46"/>
        <v>2.6733363194620292E-2</v>
      </c>
      <c r="R79" s="15">
        <f t="shared" si="46"/>
        <v>7.0365646821201347E-2</v>
      </c>
      <c r="S79" s="15">
        <f t="shared" si="46"/>
        <v>0.12980074073519271</v>
      </c>
      <c r="T79" s="15">
        <f t="shared" si="46"/>
        <v>0.19415597763561926</v>
      </c>
      <c r="U79" s="15">
        <f t="shared" si="46"/>
        <v>0.19415597763561926</v>
      </c>
      <c r="V79" s="15">
        <f t="shared" si="46"/>
        <v>0.24128625026567144</v>
      </c>
      <c r="W79" s="15">
        <f t="shared" si="46"/>
        <v>9.4295964282702385E-2</v>
      </c>
      <c r="X79" s="16">
        <f t="shared" si="46"/>
        <v>9.4295964282702385E-2</v>
      </c>
      <c r="Y79" s="49">
        <f t="shared" si="48"/>
        <v>1.0987320254655568</v>
      </c>
      <c r="AA79" s="14">
        <f t="shared" si="47"/>
        <v>2.7674664471201038E-2</v>
      </c>
      <c r="AB79" s="15">
        <f t="shared" si="47"/>
        <v>2.7489008799393422E-2</v>
      </c>
      <c r="AC79" s="15">
        <f t="shared" si="47"/>
        <v>2.7489008799393422E-2</v>
      </c>
      <c r="AD79" s="15">
        <f t="shared" si="47"/>
        <v>7.6167069261013354E-2</v>
      </c>
      <c r="AE79" s="15">
        <f t="shared" si="47"/>
        <v>0.15330235180375495</v>
      </c>
      <c r="AF79" s="15">
        <f t="shared" si="47"/>
        <v>0.26368660138625077</v>
      </c>
      <c r="AG79" s="15">
        <f t="shared" si="47"/>
        <v>-0.73631339861374923</v>
      </c>
      <c r="AH79" s="15">
        <f t="shared" si="47"/>
        <v>0.4066525322554031</v>
      </c>
      <c r="AI79" s="15">
        <f t="shared" si="47"/>
        <v>-0.10540649306242048</v>
      </c>
      <c r="AJ79" s="16">
        <f t="shared" si="47"/>
        <v>-0.10540649306242048</v>
      </c>
      <c r="AK79" s="49">
        <f t="shared" si="49"/>
        <v>3.5334852037819886E-2</v>
      </c>
    </row>
    <row r="80" spans="1:37" x14ac:dyDescent="0.35">
      <c r="A80" t="s">
        <v>10</v>
      </c>
      <c r="B80" s="14">
        <f t="shared" si="44"/>
        <v>0.97232533552879896</v>
      </c>
      <c r="C80" s="15">
        <f t="shared" si="44"/>
        <v>0.97251099120060658</v>
      </c>
      <c r="D80" s="15">
        <f t="shared" si="44"/>
        <v>0.97251099120060658</v>
      </c>
      <c r="E80" s="15">
        <f t="shared" si="44"/>
        <v>0.92383293073898665</v>
      </c>
      <c r="F80" s="15">
        <f t="shared" si="44"/>
        <v>0.84669764819624505</v>
      </c>
      <c r="G80" s="15">
        <f t="shared" si="44"/>
        <v>0.73631339861374923</v>
      </c>
      <c r="H80" s="15">
        <f t="shared" si="44"/>
        <v>0.73631339861374923</v>
      </c>
      <c r="I80" s="15">
        <f t="shared" si="44"/>
        <v>0.5933474677445969</v>
      </c>
      <c r="J80" s="15">
        <f t="shared" si="44"/>
        <v>0.10540649306242048</v>
      </c>
      <c r="K80" s="16">
        <f t="shared" si="44"/>
        <v>0.10540649306242048</v>
      </c>
      <c r="M80" s="50">
        <f t="shared" si="45"/>
        <v>1.3372013387174639</v>
      </c>
      <c r="O80" s="14">
        <f t="shared" si="46"/>
        <v>2.6908777417607482E-2</v>
      </c>
      <c r="P80" s="15">
        <f t="shared" si="46"/>
        <v>2.6733363194620292E-2</v>
      </c>
      <c r="Q80" s="15">
        <f t="shared" si="46"/>
        <v>2.6733363194620292E-2</v>
      </c>
      <c r="R80" s="15">
        <f t="shared" si="46"/>
        <v>7.0365646821201347E-2</v>
      </c>
      <c r="S80" s="15">
        <f t="shared" si="46"/>
        <v>0.12980074073519271</v>
      </c>
      <c r="T80" s="15">
        <f t="shared" si="46"/>
        <v>0.19415597763561926</v>
      </c>
      <c r="U80" s="15">
        <f t="shared" si="46"/>
        <v>0.19415597763561926</v>
      </c>
      <c r="V80" s="15">
        <f t="shared" si="46"/>
        <v>0.24128625026567144</v>
      </c>
      <c r="W80" s="15">
        <f t="shared" si="46"/>
        <v>9.4295964282702385E-2</v>
      </c>
      <c r="X80" s="16">
        <f t="shared" si="46"/>
        <v>9.4295964282702385E-2</v>
      </c>
      <c r="Y80" s="49">
        <f t="shared" si="48"/>
        <v>1.0987320254655568</v>
      </c>
      <c r="AA80" s="14">
        <f t="shared" si="47"/>
        <v>2.7674664471201038E-2</v>
      </c>
      <c r="AB80" s="15">
        <f t="shared" si="47"/>
        <v>2.7489008799393422E-2</v>
      </c>
      <c r="AC80" s="15">
        <f t="shared" si="47"/>
        <v>2.7489008799393422E-2</v>
      </c>
      <c r="AD80" s="15">
        <f t="shared" si="47"/>
        <v>7.6167069261013354E-2</v>
      </c>
      <c r="AE80" s="15">
        <f t="shared" si="47"/>
        <v>0.15330235180375495</v>
      </c>
      <c r="AF80" s="15">
        <f t="shared" si="47"/>
        <v>0.26368660138625077</v>
      </c>
      <c r="AG80" s="15">
        <f t="shared" si="47"/>
        <v>-0.73631339861374923</v>
      </c>
      <c r="AH80" s="15">
        <f t="shared" si="47"/>
        <v>0.4066525322554031</v>
      </c>
      <c r="AI80" s="15">
        <f t="shared" si="47"/>
        <v>-0.10540649306242048</v>
      </c>
      <c r="AJ80" s="16">
        <f t="shared" si="47"/>
        <v>-0.10540649306242048</v>
      </c>
      <c r="AK80" s="49">
        <f t="shared" si="49"/>
        <v>3.5334852037819886E-2</v>
      </c>
    </row>
    <row r="81" spans="1:37" x14ac:dyDescent="0.35">
      <c r="A81" t="s">
        <v>11</v>
      </c>
      <c r="B81" s="14">
        <f t="shared" si="44"/>
        <v>0.94094829086395182</v>
      </c>
      <c r="C81" s="15">
        <f t="shared" si="44"/>
        <v>0.94133173889578581</v>
      </c>
      <c r="D81" s="15">
        <f t="shared" si="44"/>
        <v>0.94133173889578581</v>
      </c>
      <c r="E81" s="15">
        <f t="shared" si="44"/>
        <v>0.84617409344145844</v>
      </c>
      <c r="F81" s="15">
        <f t="shared" si="44"/>
        <v>0.71468195816300029</v>
      </c>
      <c r="G81" s="15">
        <f t="shared" si="44"/>
        <v>0.55877604060240993</v>
      </c>
      <c r="H81" s="15">
        <f t="shared" si="44"/>
        <v>0.55877604060240993</v>
      </c>
      <c r="I81" s="15">
        <f t="shared" si="44"/>
        <v>0.39822239589315284</v>
      </c>
      <c r="J81" s="15">
        <f t="shared" si="44"/>
        <v>5.0726736122868335E-2</v>
      </c>
      <c r="K81" s="16">
        <f t="shared" si="44"/>
        <v>5.0726736122868335E-2</v>
      </c>
      <c r="M81" s="50">
        <f t="shared" si="45"/>
        <v>0.51306742704012309</v>
      </c>
      <c r="O81" s="14">
        <f t="shared" si="46"/>
        <v>5.5564604784159748E-2</v>
      </c>
      <c r="P81" s="15">
        <f t="shared" si="46"/>
        <v>5.5226296243221944E-2</v>
      </c>
      <c r="Q81" s="15">
        <f t="shared" si="46"/>
        <v>5.5226296243221944E-2</v>
      </c>
      <c r="R81" s="15">
        <f t="shared" si="46"/>
        <v>0.13016349702998439</v>
      </c>
      <c r="S81" s="15">
        <f t="shared" si="46"/>
        <v>0.20391165683929979</v>
      </c>
      <c r="T81" s="15">
        <f t="shared" si="46"/>
        <v>0.24654537705110385</v>
      </c>
      <c r="U81" s="15">
        <f t="shared" si="46"/>
        <v>0.24654537705110385</v>
      </c>
      <c r="V81" s="15">
        <f t="shared" si="46"/>
        <v>0.23964131930226992</v>
      </c>
      <c r="W81" s="15">
        <f t="shared" si="46"/>
        <v>4.8153534365189217E-2</v>
      </c>
      <c r="X81" s="16">
        <f t="shared" si="46"/>
        <v>4.8153534365189217E-2</v>
      </c>
      <c r="Y81" s="49">
        <f t="shared" si="48"/>
        <v>1.3291314932747442</v>
      </c>
      <c r="AA81" s="14">
        <f t="shared" si="47"/>
        <v>5.9051709136048181E-2</v>
      </c>
      <c r="AB81" s="15">
        <f t="shared" si="47"/>
        <v>5.8668261104214192E-2</v>
      </c>
      <c r="AC81" s="15">
        <f t="shared" si="47"/>
        <v>5.8668261104214192E-2</v>
      </c>
      <c r="AD81" s="15">
        <f t="shared" si="47"/>
        <v>0.15382590655854156</v>
      </c>
      <c r="AE81" s="15">
        <f t="shared" si="47"/>
        <v>-0.71468195816300029</v>
      </c>
      <c r="AF81" s="15">
        <f t="shared" si="47"/>
        <v>0.44122395939759007</v>
      </c>
      <c r="AG81" s="15">
        <f t="shared" si="47"/>
        <v>0.44122395939759007</v>
      </c>
      <c r="AH81" s="15">
        <f t="shared" si="47"/>
        <v>-0.39822239589315284</v>
      </c>
      <c r="AI81" s="15">
        <f t="shared" si="47"/>
        <v>-5.0726736122868335E-2</v>
      </c>
      <c r="AJ81" s="16">
        <f t="shared" si="47"/>
        <v>-5.0726736122868335E-2</v>
      </c>
      <c r="AK81" s="49">
        <f t="shared" si="49"/>
        <v>-1.6957696036915271E-3</v>
      </c>
    </row>
    <row r="82" spans="1:37" x14ac:dyDescent="0.35">
      <c r="A82" t="s">
        <v>13</v>
      </c>
      <c r="B82" s="14">
        <f t="shared" si="44"/>
        <v>0.94094829086395182</v>
      </c>
      <c r="C82" s="15">
        <f t="shared" si="44"/>
        <v>0.94133173889578581</v>
      </c>
      <c r="D82" s="15">
        <f t="shared" si="44"/>
        <v>0.94133173889578581</v>
      </c>
      <c r="E82" s="15">
        <f t="shared" si="44"/>
        <v>0.84617409344145844</v>
      </c>
      <c r="F82" s="15">
        <f t="shared" si="44"/>
        <v>0.71468195816300029</v>
      </c>
      <c r="G82" s="15">
        <f t="shared" si="44"/>
        <v>0.55877604060240993</v>
      </c>
      <c r="H82" s="15">
        <f t="shared" si="44"/>
        <v>0.55877604060240993</v>
      </c>
      <c r="I82" s="15">
        <f t="shared" si="44"/>
        <v>0.39822239589315284</v>
      </c>
      <c r="J82" s="15">
        <f t="shared" si="44"/>
        <v>5.0726736122868335E-2</v>
      </c>
      <c r="K82" s="16">
        <f t="shared" si="44"/>
        <v>5.0726736122868335E-2</v>
      </c>
      <c r="M82" s="50">
        <f t="shared" si="45"/>
        <v>0.51306742704012309</v>
      </c>
      <c r="O82" s="14">
        <f t="shared" si="46"/>
        <v>5.5564604784159748E-2</v>
      </c>
      <c r="P82" s="15">
        <f t="shared" si="46"/>
        <v>5.5226296243221944E-2</v>
      </c>
      <c r="Q82" s="15">
        <f t="shared" si="46"/>
        <v>5.5226296243221944E-2</v>
      </c>
      <c r="R82" s="15">
        <f t="shared" si="46"/>
        <v>0.13016349702998439</v>
      </c>
      <c r="S82" s="15">
        <f t="shared" si="46"/>
        <v>0.20391165683929979</v>
      </c>
      <c r="T82" s="15">
        <f t="shared" si="46"/>
        <v>0.24654537705110385</v>
      </c>
      <c r="U82" s="15">
        <f t="shared" si="46"/>
        <v>0.24654537705110385</v>
      </c>
      <c r="V82" s="15">
        <f t="shared" si="46"/>
        <v>0.23964131930226992</v>
      </c>
      <c r="W82" s="15">
        <f t="shared" si="46"/>
        <v>4.8153534365189217E-2</v>
      </c>
      <c r="X82" s="16">
        <f t="shared" si="46"/>
        <v>4.8153534365189217E-2</v>
      </c>
      <c r="Y82" s="49">
        <f t="shared" si="48"/>
        <v>1.3291314932747442</v>
      </c>
      <c r="AA82" s="14">
        <f t="shared" si="47"/>
        <v>5.9051709136048181E-2</v>
      </c>
      <c r="AB82" s="15">
        <f t="shared" si="47"/>
        <v>5.8668261104214192E-2</v>
      </c>
      <c r="AC82" s="15">
        <f t="shared" si="47"/>
        <v>5.8668261104214192E-2</v>
      </c>
      <c r="AD82" s="15">
        <f t="shared" si="47"/>
        <v>0.15382590655854156</v>
      </c>
      <c r="AE82" s="15">
        <f t="shared" si="47"/>
        <v>0.28531804183699971</v>
      </c>
      <c r="AF82" s="15">
        <f t="shared" si="47"/>
        <v>-0.55877604060240993</v>
      </c>
      <c r="AG82" s="15">
        <f t="shared" si="47"/>
        <v>0.44122395939759007</v>
      </c>
      <c r="AH82" s="15">
        <f t="shared" si="47"/>
        <v>-0.39822239589315284</v>
      </c>
      <c r="AI82" s="15">
        <f t="shared" si="47"/>
        <v>-5.0726736122868335E-2</v>
      </c>
      <c r="AJ82" s="16">
        <f t="shared" si="47"/>
        <v>-5.0726736122868335E-2</v>
      </c>
      <c r="AK82" s="49">
        <f t="shared" si="49"/>
        <v>-1.6957696036915271E-3</v>
      </c>
    </row>
    <row r="83" spans="1:37" x14ac:dyDescent="0.35">
      <c r="A83" t="s">
        <v>15</v>
      </c>
      <c r="B83" s="14">
        <f t="shared" si="44"/>
        <v>0.80521952402957986</v>
      </c>
      <c r="C83" s="15">
        <f t="shared" si="44"/>
        <v>0.80630288947120277</v>
      </c>
      <c r="D83" s="15">
        <f t="shared" si="44"/>
        <v>0.80630288947120277</v>
      </c>
      <c r="E83" s="15">
        <f t="shared" si="44"/>
        <v>0.58799203413305834</v>
      </c>
      <c r="F83" s="15">
        <f t="shared" si="44"/>
        <v>0.39388761758746205</v>
      </c>
      <c r="G83" s="15">
        <f t="shared" si="44"/>
        <v>0.24730517601570909</v>
      </c>
      <c r="H83" s="15">
        <f t="shared" si="44"/>
        <v>0.24730517601570909</v>
      </c>
      <c r="I83" s="15">
        <f t="shared" si="44"/>
        <v>0.14652624462241479</v>
      </c>
      <c r="J83" s="15">
        <f t="shared" si="44"/>
        <v>1.3674191438115411E-2</v>
      </c>
      <c r="K83" s="16">
        <f t="shared" si="44"/>
        <v>1.3674191438115411E-2</v>
      </c>
      <c r="M83" s="50">
        <f t="shared" si="45"/>
        <v>-0.88113525058036191</v>
      </c>
      <c r="O83" s="14">
        <f t="shared" si="46"/>
        <v>0.15684104215115671</v>
      </c>
      <c r="P83" s="15">
        <f t="shared" si="46"/>
        <v>0.15617853990159214</v>
      </c>
      <c r="Q83" s="15">
        <f t="shared" si="46"/>
        <v>0.15617853990159214</v>
      </c>
      <c r="R83" s="15">
        <f t="shared" si="46"/>
        <v>0.2422574019291267</v>
      </c>
      <c r="S83" s="15">
        <f t="shared" si="46"/>
        <v>0.23874016229873529</v>
      </c>
      <c r="T83" s="15">
        <f t="shared" si="46"/>
        <v>0.18614532593154823</v>
      </c>
      <c r="U83" s="15">
        <f t="shared" si="46"/>
        <v>0.18614532593154823</v>
      </c>
      <c r="V83" s="15">
        <f t="shared" si="46"/>
        <v>0.12505630425926703</v>
      </c>
      <c r="W83" s="15">
        <f t="shared" si="46"/>
        <v>1.3487207926629182E-2</v>
      </c>
      <c r="X83" s="16">
        <f t="shared" si="46"/>
        <v>1.3487207926629182E-2</v>
      </c>
      <c r="Y83" s="49">
        <f t="shared" si="48"/>
        <v>1.4745170581578249</v>
      </c>
      <c r="AA83" s="14">
        <f t="shared" si="47"/>
        <v>0.19478047597042014</v>
      </c>
      <c r="AB83" s="15">
        <f t="shared" si="47"/>
        <v>0.19369711052879723</v>
      </c>
      <c r="AC83" s="15">
        <f t="shared" si="47"/>
        <v>0.19369711052879723</v>
      </c>
      <c r="AD83" s="15">
        <f t="shared" si="47"/>
        <v>0.41200796586694166</v>
      </c>
      <c r="AE83" s="15">
        <f t="shared" si="47"/>
        <v>-0.39388761758746205</v>
      </c>
      <c r="AF83" s="15">
        <f t="shared" si="47"/>
        <v>-0.24730517601570909</v>
      </c>
      <c r="AG83" s="15">
        <f t="shared" si="47"/>
        <v>-0.24730517601570909</v>
      </c>
      <c r="AH83" s="15">
        <f t="shared" si="47"/>
        <v>-0.14652624462241479</v>
      </c>
      <c r="AI83" s="15">
        <f t="shared" si="47"/>
        <v>-1.3674191438115411E-2</v>
      </c>
      <c r="AJ83" s="16">
        <f t="shared" si="47"/>
        <v>-1.3674191438115411E-2</v>
      </c>
      <c r="AK83" s="49">
        <f t="shared" si="49"/>
        <v>-6.8189934222569581E-2</v>
      </c>
    </row>
    <row r="84" spans="1:37" x14ac:dyDescent="0.35">
      <c r="A84" t="s">
        <v>17</v>
      </c>
      <c r="B84" s="14">
        <f t="shared" si="44"/>
        <v>0.80521952402957986</v>
      </c>
      <c r="C84" s="15">
        <f t="shared" si="44"/>
        <v>0.80630288947120277</v>
      </c>
      <c r="D84" s="15">
        <f t="shared" si="44"/>
        <v>0.80630288947120277</v>
      </c>
      <c r="E84" s="15">
        <f t="shared" si="44"/>
        <v>0.58799203413305834</v>
      </c>
      <c r="F84" s="15">
        <f t="shared" si="44"/>
        <v>0.3938876175874621</v>
      </c>
      <c r="G84" s="15">
        <f t="shared" si="44"/>
        <v>0.24730517601570912</v>
      </c>
      <c r="H84" s="15">
        <f t="shared" si="44"/>
        <v>0.24730517601570909</v>
      </c>
      <c r="I84" s="15">
        <f t="shared" si="44"/>
        <v>0.14652624462241479</v>
      </c>
      <c r="J84" s="15">
        <f t="shared" si="44"/>
        <v>1.3674191438115423E-2</v>
      </c>
      <c r="K84" s="16">
        <f t="shared" si="44"/>
        <v>1.3674191438115423E-2</v>
      </c>
      <c r="M84" s="50">
        <f t="shared" si="45"/>
        <v>-0.88113525058036202</v>
      </c>
      <c r="O84" s="14">
        <f t="shared" si="46"/>
        <v>0.15684104215115671</v>
      </c>
      <c r="P84" s="15">
        <f t="shared" si="46"/>
        <v>0.15617853990159214</v>
      </c>
      <c r="Q84" s="15">
        <f t="shared" si="46"/>
        <v>0.15617853990159214</v>
      </c>
      <c r="R84" s="15">
        <f t="shared" si="46"/>
        <v>0.2422574019291267</v>
      </c>
      <c r="S84" s="15">
        <f t="shared" si="46"/>
        <v>0.23874016229873529</v>
      </c>
      <c r="T84" s="15">
        <f t="shared" si="46"/>
        <v>0.18614532593154826</v>
      </c>
      <c r="U84" s="15">
        <f t="shared" si="46"/>
        <v>0.18614532593154823</v>
      </c>
      <c r="V84" s="15">
        <f t="shared" si="46"/>
        <v>0.12505630425926703</v>
      </c>
      <c r="W84" s="15">
        <f t="shared" si="46"/>
        <v>1.3487207926629193E-2</v>
      </c>
      <c r="X84" s="16">
        <f t="shared" si="46"/>
        <v>1.3487207926629193E-2</v>
      </c>
      <c r="Y84" s="49">
        <f t="shared" si="48"/>
        <v>1.4745170581578249</v>
      </c>
      <c r="AA84" s="14">
        <f t="shared" si="47"/>
        <v>0.19478047597042014</v>
      </c>
      <c r="AB84" s="15">
        <f t="shared" si="47"/>
        <v>-0.80630288947120277</v>
      </c>
      <c r="AC84" s="15">
        <f t="shared" si="47"/>
        <v>0.19369711052879723</v>
      </c>
      <c r="AD84" s="15">
        <f t="shared" si="47"/>
        <v>-0.58799203413305834</v>
      </c>
      <c r="AE84" s="15">
        <f t="shared" si="47"/>
        <v>0.60611238241253784</v>
      </c>
      <c r="AF84" s="15">
        <f t="shared" si="47"/>
        <v>-0.24730517601570912</v>
      </c>
      <c r="AG84" s="15">
        <f t="shared" si="47"/>
        <v>0.75269482398429088</v>
      </c>
      <c r="AH84" s="15">
        <f t="shared" si="47"/>
        <v>-0.14652624462241479</v>
      </c>
      <c r="AI84" s="15">
        <f t="shared" si="47"/>
        <v>-1.3674191438115423E-2</v>
      </c>
      <c r="AJ84" s="16">
        <f t="shared" si="47"/>
        <v>-1.3674191438115423E-2</v>
      </c>
      <c r="AK84" s="49">
        <f t="shared" si="49"/>
        <v>-6.8189934222569859E-2</v>
      </c>
    </row>
    <row r="85" spans="1:37" x14ac:dyDescent="0.35">
      <c r="A85" t="s">
        <v>18</v>
      </c>
      <c r="B85" s="26">
        <f t="shared" si="44"/>
        <v>0.50345944580702096</v>
      </c>
      <c r="C85" s="27">
        <f t="shared" si="44"/>
        <v>0.5051898224980228</v>
      </c>
      <c r="D85" s="27">
        <f t="shared" si="44"/>
        <v>0.5051898224980228</v>
      </c>
      <c r="E85" s="27">
        <f t="shared" si="44"/>
        <v>0.25927636390542497</v>
      </c>
      <c r="F85" s="27">
        <f t="shared" si="44"/>
        <v>0.13747719254481125</v>
      </c>
      <c r="G85" s="27">
        <f t="shared" si="44"/>
        <v>7.4575498511023103E-2</v>
      </c>
      <c r="H85" s="27">
        <f t="shared" si="44"/>
        <v>7.4575498511023103E-2</v>
      </c>
      <c r="I85" s="27">
        <f t="shared" si="44"/>
        <v>4.0406697038111401E-2</v>
      </c>
      <c r="J85" s="27">
        <f t="shared" si="44"/>
        <v>3.3888153862563167E-3</v>
      </c>
      <c r="K85" s="28">
        <f t="shared" si="44"/>
        <v>3.3888153862563167E-3</v>
      </c>
      <c r="M85" s="57">
        <f t="shared" si="45"/>
        <v>-2.3262400818855977</v>
      </c>
      <c r="O85" s="26">
        <f t="shared" si="46"/>
        <v>0.24998803223470828</v>
      </c>
      <c r="P85" s="27">
        <f t="shared" si="46"/>
        <v>0.24997306574243902</v>
      </c>
      <c r="Q85" s="27">
        <f t="shared" si="46"/>
        <v>0.24997306574243902</v>
      </c>
      <c r="R85" s="27">
        <f t="shared" si="46"/>
        <v>0.19205213102540661</v>
      </c>
      <c r="S85" s="27">
        <f t="shared" si="46"/>
        <v>0.11857721407480815</v>
      </c>
      <c r="T85" s="27">
        <f t="shared" si="46"/>
        <v>6.9013993532855492E-2</v>
      </c>
      <c r="U85" s="27">
        <f t="shared" si="46"/>
        <v>6.9013993532855492E-2</v>
      </c>
      <c r="V85" s="27">
        <f t="shared" si="46"/>
        <v>3.8773995872581679E-2</v>
      </c>
      <c r="W85" s="27">
        <f t="shared" si="46"/>
        <v>3.377331316534189E-3</v>
      </c>
      <c r="X85" s="28">
        <f t="shared" si="46"/>
        <v>3.377331316534189E-3</v>
      </c>
      <c r="Y85" s="49">
        <f t="shared" si="48"/>
        <v>1.2441201543911622</v>
      </c>
      <c r="AA85" s="26">
        <f t="shared" si="47"/>
        <v>-0.50345944580702096</v>
      </c>
      <c r="AB85" s="27">
        <f t="shared" si="47"/>
        <v>0.4948101775019772</v>
      </c>
      <c r="AC85" s="27">
        <f t="shared" si="47"/>
        <v>-0.5051898224980228</v>
      </c>
      <c r="AD85" s="27">
        <f t="shared" si="47"/>
        <v>0.74072363609457503</v>
      </c>
      <c r="AE85" s="27">
        <f t="shared" si="47"/>
        <v>-0.13747719254481125</v>
      </c>
      <c r="AF85" s="27">
        <f t="shared" si="47"/>
        <v>-7.4575498511023103E-2</v>
      </c>
      <c r="AG85" s="27">
        <f t="shared" si="47"/>
        <v>-7.4575498511023103E-2</v>
      </c>
      <c r="AH85" s="27">
        <f t="shared" si="47"/>
        <v>-4.0406697038111401E-2</v>
      </c>
      <c r="AI85" s="27">
        <f t="shared" si="47"/>
        <v>-3.3888153862563167E-3</v>
      </c>
      <c r="AJ85" s="28">
        <f t="shared" si="47"/>
        <v>-3.3888153862563167E-3</v>
      </c>
      <c r="AK85" s="49">
        <f t="shared" si="49"/>
        <v>-0.10692797208597302</v>
      </c>
    </row>
    <row r="86" spans="1:37" x14ac:dyDescent="0.35">
      <c r="O86" s="49">
        <f>SUM(O77:O85)</f>
        <v>0.74192963846958837</v>
      </c>
      <c r="P86" s="49">
        <f t="shared" ref="P86:X86" si="50">SUM(P77:P85)</f>
        <v>0.73947199502735239</v>
      </c>
      <c r="Q86" s="49">
        <f t="shared" si="50"/>
        <v>0.73947199502735239</v>
      </c>
      <c r="R86" s="49">
        <f t="shared" si="50"/>
        <v>1.1149355926712494</v>
      </c>
      <c r="S86" s="49">
        <f t="shared" si="50"/>
        <v>1.3407672415076219</v>
      </c>
      <c r="T86" s="49">
        <f t="shared" si="50"/>
        <v>1.4611155204941018</v>
      </c>
      <c r="U86" s="49">
        <f t="shared" si="50"/>
        <v>1.4611155204941018</v>
      </c>
      <c r="V86" s="49">
        <f t="shared" si="50"/>
        <v>1.4748444759316233</v>
      </c>
      <c r="W86" s="49">
        <f t="shared" si="50"/>
        <v>0.74707523775401075</v>
      </c>
      <c r="X86" s="49">
        <f t="shared" si="50"/>
        <v>0.74707523775401075</v>
      </c>
      <c r="AA86" s="49">
        <f>SUM(AA77:AA85)</f>
        <v>7.0024526343138604E-2</v>
      </c>
      <c r="AB86" s="49">
        <f t="shared" ref="AB86:AJ86" si="51">SUM(AB77:AB85)</f>
        <v>6.7858250607908399E-2</v>
      </c>
      <c r="AC86" s="49">
        <f t="shared" si="51"/>
        <v>6.7858250607908399E-2</v>
      </c>
      <c r="AD86" s="49">
        <f t="shared" si="51"/>
        <v>6.2993017215856484E-2</v>
      </c>
      <c r="AE86" s="49">
        <f t="shared" si="51"/>
        <v>3.3594224217390806E-2</v>
      </c>
      <c r="AF86" s="49">
        <f t="shared" si="51"/>
        <v>-5.8551567626157486E-3</v>
      </c>
      <c r="AG86" s="49">
        <f t="shared" si="51"/>
        <v>-5.8551567626158596E-3</v>
      </c>
      <c r="AH86" s="49">
        <f t="shared" si="51"/>
        <v>-4.6813125169224097E-2</v>
      </c>
      <c r="AI86" s="49">
        <f t="shared" si="51"/>
        <v>-0.11402929701494714</v>
      </c>
      <c r="AJ86" s="49">
        <f t="shared" si="51"/>
        <v>-0.1140292970149472</v>
      </c>
      <c r="AK86" s="49">
        <f>SUMSQ(AK77:AK85)</f>
        <v>4.2082292923634648E-2</v>
      </c>
    </row>
    <row r="87" spans="1:37" x14ac:dyDescent="0.35">
      <c r="A87" t="s">
        <v>20</v>
      </c>
      <c r="B87" s="58">
        <f t="shared" ref="B87:K87" si="52">B70-AA86/O86</f>
        <v>-2.3485130527129243</v>
      </c>
      <c r="C87" s="59">
        <f t="shared" si="52"/>
        <v>-2.3528192727234378</v>
      </c>
      <c r="D87" s="59">
        <f t="shared" si="52"/>
        <v>-2.3528192727234378</v>
      </c>
      <c r="E87" s="59">
        <f t="shared" si="52"/>
        <v>-1.247059604882637</v>
      </c>
      <c r="F87" s="59">
        <f t="shared" si="52"/>
        <v>-0.42894583103381467</v>
      </c>
      <c r="G87" s="59">
        <f t="shared" si="52"/>
        <v>0.2821544354853559</v>
      </c>
      <c r="H87" s="59">
        <f t="shared" si="52"/>
        <v>0.28215443548535607</v>
      </c>
      <c r="I87" s="59">
        <f t="shared" si="52"/>
        <v>0.95896164946757012</v>
      </c>
      <c r="J87" s="59">
        <f t="shared" si="52"/>
        <v>3.5962211580959513</v>
      </c>
      <c r="K87" s="60">
        <f t="shared" si="52"/>
        <v>3.5962211580959513</v>
      </c>
      <c r="L87" s="49">
        <f>AVERAGE(B87:K87)</f>
        <v>-1.4444197446065842E-3</v>
      </c>
    </row>
    <row r="88" spans="1:37" x14ac:dyDescent="0.35">
      <c r="A88" t="s">
        <v>21</v>
      </c>
      <c r="B88" s="29">
        <f>B87-L87</f>
        <v>-2.3470686329683179</v>
      </c>
      <c r="C88" s="46">
        <f>C87-L87</f>
        <v>-2.3513748529788314</v>
      </c>
      <c r="D88" s="46">
        <f>D87-L87</f>
        <v>-2.3513748529788314</v>
      </c>
      <c r="E88" s="46">
        <f>E87-L87</f>
        <v>-1.2456151851380304</v>
      </c>
      <c r="F88" s="46">
        <f>F87-L87</f>
        <v>-0.4275014112892081</v>
      </c>
      <c r="G88" s="46">
        <f>G87-L87</f>
        <v>0.28359885522996248</v>
      </c>
      <c r="H88" s="46">
        <f>H87-L87</f>
        <v>0.28359885522996264</v>
      </c>
      <c r="I88" s="46">
        <f>I87-L87</f>
        <v>0.96040606921217675</v>
      </c>
      <c r="J88" s="46">
        <f>J87-L87</f>
        <v>3.5976655778405577</v>
      </c>
      <c r="K88" s="30">
        <f>K87-L87</f>
        <v>3.5976655778405577</v>
      </c>
      <c r="L88" s="49">
        <f>AVERAGE(B88:K88)</f>
        <v>0</v>
      </c>
    </row>
    <row r="89" spans="1:37" x14ac:dyDescent="0.35">
      <c r="M89" s="49"/>
    </row>
    <row r="90" spans="1:37" x14ac:dyDescent="0.35">
      <c r="A90" t="s">
        <v>23</v>
      </c>
      <c r="B90" s="4">
        <f>B72+1</f>
        <v>5</v>
      </c>
    </row>
    <row r="91" spans="1:37" x14ac:dyDescent="0.35">
      <c r="B91" s="4"/>
    </row>
    <row r="92" spans="1:37" x14ac:dyDescent="0.35">
      <c r="B92" t="s">
        <v>1</v>
      </c>
      <c r="O92" t="s">
        <v>26</v>
      </c>
      <c r="AA92" t="s">
        <v>27</v>
      </c>
    </row>
    <row r="94" spans="1:37" x14ac:dyDescent="0.35">
      <c r="B94">
        <v>1</v>
      </c>
      <c r="C94">
        <v>2</v>
      </c>
      <c r="D94">
        <v>3</v>
      </c>
      <c r="E94">
        <v>4</v>
      </c>
      <c r="F94">
        <v>5</v>
      </c>
      <c r="G94">
        <v>6</v>
      </c>
      <c r="H94">
        <v>7</v>
      </c>
      <c r="I94">
        <v>8</v>
      </c>
      <c r="J94">
        <v>9</v>
      </c>
      <c r="K94">
        <v>10</v>
      </c>
      <c r="M94" t="s">
        <v>3</v>
      </c>
      <c r="O94">
        <v>1</v>
      </c>
      <c r="P94">
        <v>2</v>
      </c>
      <c r="Q94">
        <v>3</v>
      </c>
      <c r="R94">
        <v>4</v>
      </c>
      <c r="S94">
        <v>5</v>
      </c>
      <c r="T94">
        <v>6</v>
      </c>
      <c r="U94">
        <v>7</v>
      </c>
      <c r="V94">
        <v>8</v>
      </c>
      <c r="W94">
        <v>9</v>
      </c>
      <c r="X94">
        <v>10</v>
      </c>
      <c r="AA94">
        <v>1</v>
      </c>
      <c r="AB94">
        <v>2</v>
      </c>
      <c r="AC94">
        <v>3</v>
      </c>
      <c r="AD94">
        <v>4</v>
      </c>
      <c r="AE94">
        <v>5</v>
      </c>
      <c r="AF94">
        <v>6</v>
      </c>
      <c r="AG94">
        <v>7</v>
      </c>
      <c r="AH94">
        <v>8</v>
      </c>
      <c r="AI94">
        <v>9</v>
      </c>
      <c r="AJ94">
        <v>10</v>
      </c>
    </row>
    <row r="95" spans="1:37" x14ac:dyDescent="0.35">
      <c r="A95" t="s">
        <v>6</v>
      </c>
      <c r="B95" s="5">
        <f t="shared" ref="B95:K103" si="53">EXP($M77-B$88)/(1+EXP($M77-B$88))</f>
        <v>0.99771495007370281</v>
      </c>
      <c r="C95" s="47">
        <f t="shared" si="53"/>
        <v>0.99772474650515752</v>
      </c>
      <c r="D95" s="47">
        <f t="shared" si="53"/>
        <v>0.99772474650515752</v>
      </c>
      <c r="E95" s="47">
        <f t="shared" si="53"/>
        <v>0.99315675374645307</v>
      </c>
      <c r="F95" s="47">
        <f t="shared" si="53"/>
        <v>0.98462491635358229</v>
      </c>
      <c r="G95" s="47">
        <f t="shared" si="53"/>
        <v>0.96918375532556156</v>
      </c>
      <c r="H95" s="47">
        <f t="shared" si="53"/>
        <v>0.96918375532556156</v>
      </c>
      <c r="I95" s="47">
        <f t="shared" si="53"/>
        <v>0.94112198694706495</v>
      </c>
      <c r="J95" s="47">
        <f t="shared" si="53"/>
        <v>0.53353595753179084</v>
      </c>
      <c r="K95" s="7">
        <f t="shared" si="53"/>
        <v>0.53353595753179084</v>
      </c>
      <c r="M95" s="48">
        <f t="shared" ref="M95:M103" si="54">M77+AK95/Y95</f>
        <v>3.8570128660467016</v>
      </c>
      <c r="O95" s="5">
        <f t="shared" ref="O95:X103" si="55">B95*(1-B95)</f>
        <v>2.2798284731315181E-3</v>
      </c>
      <c r="P95" s="47">
        <f t="shared" si="55"/>
        <v>2.2700767163766843E-3</v>
      </c>
      <c r="Q95" s="47">
        <f t="shared" si="55"/>
        <v>2.2700767163766843E-3</v>
      </c>
      <c r="R95" s="47">
        <f t="shared" si="55"/>
        <v>6.7964162342602471E-3</v>
      </c>
      <c r="S95" s="47">
        <f t="shared" si="55"/>
        <v>1.5138690449283367E-2</v>
      </c>
      <c r="T95" s="47">
        <f t="shared" si="55"/>
        <v>2.9866603738603587E-2</v>
      </c>
      <c r="U95" s="47">
        <f t="shared" si="55"/>
        <v>2.9866603738603587E-2</v>
      </c>
      <c r="V95" s="47">
        <f t="shared" si="55"/>
        <v>5.541139263187346E-2</v>
      </c>
      <c r="W95" s="47">
        <f t="shared" si="55"/>
        <v>0.24887533955242591</v>
      </c>
      <c r="X95" s="7">
        <f t="shared" si="55"/>
        <v>0.24887533955242591</v>
      </c>
      <c r="Y95" s="49">
        <f>SUM(O95:X95)</f>
        <v>0.64165036780336093</v>
      </c>
      <c r="AA95" s="5" t="str">
        <f t="shared" ref="AA95:AJ103" si="56">IF(ISNUMBER(B5),B5-B95,"")</f>
        <v/>
      </c>
      <c r="AB95" s="47">
        <f t="shared" si="56"/>
        <v>2.2752534948424774E-3</v>
      </c>
      <c r="AC95" s="47">
        <f t="shared" si="56"/>
        <v>2.2752534948424774E-3</v>
      </c>
      <c r="AD95" s="47">
        <f t="shared" si="56"/>
        <v>6.8432462535469307E-3</v>
      </c>
      <c r="AE95" s="47">
        <f t="shared" si="56"/>
        <v>1.5375083646417709E-2</v>
      </c>
      <c r="AF95" s="47">
        <f t="shared" si="56"/>
        <v>3.0816244674438442E-2</v>
      </c>
      <c r="AG95" s="47">
        <f t="shared" si="56"/>
        <v>3.0816244674438442E-2</v>
      </c>
      <c r="AH95" s="47">
        <f t="shared" si="56"/>
        <v>5.8878013052935052E-2</v>
      </c>
      <c r="AI95" s="47">
        <f t="shared" si="56"/>
        <v>-0.53353595753179084</v>
      </c>
      <c r="AJ95" s="7">
        <f t="shared" si="56"/>
        <v>0.46646404246820916</v>
      </c>
      <c r="AK95" s="49">
        <f>SUM(AA95:AJ95)</f>
        <v>8.0207424227879853E-2</v>
      </c>
    </row>
    <row r="96" spans="1:37" x14ac:dyDescent="0.35">
      <c r="A96" t="s">
        <v>7</v>
      </c>
      <c r="B96" s="14">
        <f t="shared" si="53"/>
        <v>0.99130481664074233</v>
      </c>
      <c r="C96" s="15">
        <f t="shared" si="53"/>
        <v>0.99134185601612157</v>
      </c>
      <c r="D96" s="15">
        <f t="shared" si="53"/>
        <v>0.99134185601612157</v>
      </c>
      <c r="E96" s="15">
        <f t="shared" si="53"/>
        <v>0.97428925877248029</v>
      </c>
      <c r="F96" s="15">
        <f t="shared" si="53"/>
        <v>0.94357085154462494</v>
      </c>
      <c r="G96" s="15">
        <f t="shared" si="53"/>
        <v>0.89144486100051579</v>
      </c>
      <c r="H96" s="15">
        <f t="shared" si="53"/>
        <v>0.89144486100051579</v>
      </c>
      <c r="I96" s="15">
        <f t="shared" si="53"/>
        <v>0.80671086354104571</v>
      </c>
      <c r="J96" s="15">
        <f t="shared" si="53"/>
        <v>0.22996986455674659</v>
      </c>
      <c r="K96" s="16">
        <f t="shared" si="53"/>
        <v>0.22996986455674659</v>
      </c>
      <c r="M96" s="50">
        <f t="shared" si="54"/>
        <v>2.4617479278195065</v>
      </c>
      <c r="O96" s="14">
        <f t="shared" si="55"/>
        <v>8.6195771456065631E-3</v>
      </c>
      <c r="P96" s="15">
        <f t="shared" si="55"/>
        <v>8.5831805266328599E-3</v>
      </c>
      <c r="Q96" s="15">
        <f t="shared" si="55"/>
        <v>8.5831805266328599E-3</v>
      </c>
      <c r="R96" s="15">
        <f t="shared" si="55"/>
        <v>2.5049699013051225E-2</v>
      </c>
      <c r="S96" s="15">
        <f t="shared" si="55"/>
        <v>5.3244899659976301E-2</v>
      </c>
      <c r="T96" s="15">
        <f t="shared" si="55"/>
        <v>9.677092079628688E-2</v>
      </c>
      <c r="U96" s="15">
        <f t="shared" si="55"/>
        <v>9.677092079628688E-2</v>
      </c>
      <c r="V96" s="15">
        <f t="shared" si="55"/>
        <v>0.15592844618590604</v>
      </c>
      <c r="W96" s="15">
        <f t="shared" si="55"/>
        <v>0.17708372595249822</v>
      </c>
      <c r="X96" s="16">
        <f t="shared" si="55"/>
        <v>0.17708372595249822</v>
      </c>
      <c r="Y96" s="49">
        <f t="shared" ref="Y96:Y103" si="57">SUM(O96:X96)</f>
        <v>0.80771827655537609</v>
      </c>
      <c r="AA96" s="14">
        <f t="shared" si="56"/>
        <v>8.6951833592576744E-3</v>
      </c>
      <c r="AB96" s="15">
        <f t="shared" si="56"/>
        <v>8.6581439838784302E-3</v>
      </c>
      <c r="AC96" s="15">
        <f t="shared" si="56"/>
        <v>8.6581439838784302E-3</v>
      </c>
      <c r="AD96" s="15">
        <f t="shared" si="56"/>
        <v>-0.97428925877248029</v>
      </c>
      <c r="AE96" s="15">
        <f t="shared" si="56"/>
        <v>5.6429148455375056E-2</v>
      </c>
      <c r="AF96" s="15">
        <f t="shared" si="56"/>
        <v>0.10855513899948421</v>
      </c>
      <c r="AG96" s="15">
        <f t="shared" si="56"/>
        <v>0.10855513899948421</v>
      </c>
      <c r="AH96" s="15">
        <f t="shared" si="56"/>
        <v>0.19328913645895429</v>
      </c>
      <c r="AI96" s="15">
        <f t="shared" si="56"/>
        <v>0.77003013544325338</v>
      </c>
      <c r="AJ96" s="16">
        <f t="shared" si="56"/>
        <v>-0.22996986455674659</v>
      </c>
      <c r="AK96" s="49">
        <f t="shared" ref="AK96:AK103" si="58">SUM(AA96:AJ96)</f>
        <v>5.8611046354338808E-2</v>
      </c>
    </row>
    <row r="97" spans="1:37" x14ac:dyDescent="0.35">
      <c r="A97" t="s">
        <v>8</v>
      </c>
      <c r="B97" s="14">
        <f t="shared" si="53"/>
        <v>0.97549983100844129</v>
      </c>
      <c r="C97" s="15">
        <f t="shared" si="53"/>
        <v>0.97560253881826176</v>
      </c>
      <c r="D97" s="15">
        <f t="shared" si="53"/>
        <v>0.97560253881826176</v>
      </c>
      <c r="E97" s="15">
        <f t="shared" si="53"/>
        <v>0.92974745915839407</v>
      </c>
      <c r="F97" s="15">
        <f t="shared" si="53"/>
        <v>0.85379766861742168</v>
      </c>
      <c r="G97" s="15">
        <f t="shared" si="53"/>
        <v>0.74146607462793701</v>
      </c>
      <c r="H97" s="15">
        <f t="shared" si="53"/>
        <v>0.7414660746279369</v>
      </c>
      <c r="I97" s="15">
        <f t="shared" si="53"/>
        <v>0.59309992896821362</v>
      </c>
      <c r="J97" s="15">
        <f t="shared" si="53"/>
        <v>9.4450655227527325E-2</v>
      </c>
      <c r="K97" s="16">
        <f t="shared" si="53"/>
        <v>9.4450655227527325E-2</v>
      </c>
      <c r="M97" s="50">
        <f t="shared" si="54"/>
        <v>1.3606701286437386</v>
      </c>
      <c r="O97" s="14">
        <f t="shared" si="55"/>
        <v>2.3899910710943779E-2</v>
      </c>
      <c r="P97" s="15">
        <f t="shared" si="55"/>
        <v>2.380222506962382E-2</v>
      </c>
      <c r="Q97" s="15">
        <f t="shared" si="55"/>
        <v>2.380222506962382E-2</v>
      </c>
      <c r="R97" s="15">
        <f t="shared" si="55"/>
        <v>6.5317121346904414E-2</v>
      </c>
      <c r="S97" s="15">
        <f t="shared" si="55"/>
        <v>0.12482720968087707</v>
      </c>
      <c r="T97" s="15">
        <f t="shared" si="55"/>
        <v>0.19169413480377556</v>
      </c>
      <c r="U97" s="15">
        <f t="shared" si="55"/>
        <v>0.19169413480377562</v>
      </c>
      <c r="V97" s="15">
        <f t="shared" si="55"/>
        <v>0.24133240322611357</v>
      </c>
      <c r="W97" s="15">
        <f t="shared" si="55"/>
        <v>8.5529728954618092E-2</v>
      </c>
      <c r="X97" s="16">
        <f t="shared" si="55"/>
        <v>8.5529728954618092E-2</v>
      </c>
      <c r="Y97" s="49">
        <f t="shared" si="57"/>
        <v>1.0574288226208739</v>
      </c>
      <c r="AA97" s="14">
        <f t="shared" si="56"/>
        <v>2.4500168991558713E-2</v>
      </c>
      <c r="AB97" s="15">
        <f t="shared" si="56"/>
        <v>2.4397461181738245E-2</v>
      </c>
      <c r="AC97" s="15">
        <f t="shared" si="56"/>
        <v>2.4397461181738245E-2</v>
      </c>
      <c r="AD97" s="15">
        <f t="shared" si="56"/>
        <v>7.0252540841605926E-2</v>
      </c>
      <c r="AE97" s="15">
        <f t="shared" si="56"/>
        <v>0.14620233138257832</v>
      </c>
      <c r="AF97" s="15">
        <f t="shared" si="56"/>
        <v>0.25853392537206299</v>
      </c>
      <c r="AG97" s="15">
        <f t="shared" si="56"/>
        <v>-0.7414660746279369</v>
      </c>
      <c r="AH97" s="15">
        <f t="shared" si="56"/>
        <v>0.40690007103178638</v>
      </c>
      <c r="AI97" s="15">
        <f t="shared" si="56"/>
        <v>-9.4450655227527325E-2</v>
      </c>
      <c r="AJ97" s="16">
        <f t="shared" si="56"/>
        <v>-9.4450655227527325E-2</v>
      </c>
      <c r="AK97" s="49">
        <f t="shared" si="58"/>
        <v>2.4816574900077271E-2</v>
      </c>
    </row>
    <row r="98" spans="1:37" x14ac:dyDescent="0.35">
      <c r="A98" t="s">
        <v>10</v>
      </c>
      <c r="B98" s="14">
        <f t="shared" si="53"/>
        <v>0.97549983100844129</v>
      </c>
      <c r="C98" s="15">
        <f t="shared" si="53"/>
        <v>0.97560253881826176</v>
      </c>
      <c r="D98" s="15">
        <f t="shared" si="53"/>
        <v>0.97560253881826176</v>
      </c>
      <c r="E98" s="15">
        <f t="shared" si="53"/>
        <v>0.92974745915839407</v>
      </c>
      <c r="F98" s="15">
        <f t="shared" si="53"/>
        <v>0.85379766861742168</v>
      </c>
      <c r="G98" s="15">
        <f t="shared" si="53"/>
        <v>0.74146607462793701</v>
      </c>
      <c r="H98" s="15">
        <f t="shared" si="53"/>
        <v>0.7414660746279369</v>
      </c>
      <c r="I98" s="15">
        <f t="shared" si="53"/>
        <v>0.59309992896821362</v>
      </c>
      <c r="J98" s="15">
        <f t="shared" si="53"/>
        <v>9.4450655227527325E-2</v>
      </c>
      <c r="K98" s="16">
        <f t="shared" si="53"/>
        <v>9.4450655227527325E-2</v>
      </c>
      <c r="M98" s="50">
        <f t="shared" si="54"/>
        <v>1.3606701286437386</v>
      </c>
      <c r="O98" s="14">
        <f t="shared" si="55"/>
        <v>2.3899910710943779E-2</v>
      </c>
      <c r="P98" s="15">
        <f t="shared" si="55"/>
        <v>2.380222506962382E-2</v>
      </c>
      <c r="Q98" s="15">
        <f t="shared" si="55"/>
        <v>2.380222506962382E-2</v>
      </c>
      <c r="R98" s="15">
        <f t="shared" si="55"/>
        <v>6.5317121346904414E-2</v>
      </c>
      <c r="S98" s="15">
        <f t="shared" si="55"/>
        <v>0.12482720968087707</v>
      </c>
      <c r="T98" s="15">
        <f t="shared" si="55"/>
        <v>0.19169413480377556</v>
      </c>
      <c r="U98" s="15">
        <f t="shared" si="55"/>
        <v>0.19169413480377562</v>
      </c>
      <c r="V98" s="15">
        <f t="shared" si="55"/>
        <v>0.24133240322611357</v>
      </c>
      <c r="W98" s="15">
        <f t="shared" si="55"/>
        <v>8.5529728954618092E-2</v>
      </c>
      <c r="X98" s="16">
        <f t="shared" si="55"/>
        <v>8.5529728954618092E-2</v>
      </c>
      <c r="Y98" s="49">
        <f t="shared" si="57"/>
        <v>1.0574288226208739</v>
      </c>
      <c r="AA98" s="14">
        <f t="shared" si="56"/>
        <v>2.4500168991558713E-2</v>
      </c>
      <c r="AB98" s="15">
        <f t="shared" si="56"/>
        <v>2.4397461181738245E-2</v>
      </c>
      <c r="AC98" s="15">
        <f t="shared" si="56"/>
        <v>2.4397461181738245E-2</v>
      </c>
      <c r="AD98" s="15">
        <f t="shared" si="56"/>
        <v>7.0252540841605926E-2</v>
      </c>
      <c r="AE98" s="15">
        <f t="shared" si="56"/>
        <v>0.14620233138257832</v>
      </c>
      <c r="AF98" s="15">
        <f t="shared" si="56"/>
        <v>0.25853392537206299</v>
      </c>
      <c r="AG98" s="15">
        <f t="shared" si="56"/>
        <v>-0.7414660746279369</v>
      </c>
      <c r="AH98" s="15">
        <f t="shared" si="56"/>
        <v>0.40690007103178638</v>
      </c>
      <c r="AI98" s="15">
        <f t="shared" si="56"/>
        <v>-9.4450655227527325E-2</v>
      </c>
      <c r="AJ98" s="16">
        <f t="shared" si="56"/>
        <v>-9.4450655227527325E-2</v>
      </c>
      <c r="AK98" s="49">
        <f t="shared" si="58"/>
        <v>2.4816574900077271E-2</v>
      </c>
    </row>
    <row r="99" spans="1:37" x14ac:dyDescent="0.35">
      <c r="A99" t="s">
        <v>11</v>
      </c>
      <c r="B99" s="14">
        <f t="shared" si="53"/>
        <v>0.94584026981331659</v>
      </c>
      <c r="C99" s="15">
        <f t="shared" si="53"/>
        <v>0.9460604391534686</v>
      </c>
      <c r="D99" s="15">
        <f t="shared" si="53"/>
        <v>0.9460604391534686</v>
      </c>
      <c r="E99" s="15">
        <f t="shared" si="53"/>
        <v>0.85304458989436738</v>
      </c>
      <c r="F99" s="15">
        <f t="shared" si="53"/>
        <v>0.71921454578629262</v>
      </c>
      <c r="G99" s="15">
        <f t="shared" si="53"/>
        <v>0.5571167352236851</v>
      </c>
      <c r="H99" s="15">
        <f t="shared" si="53"/>
        <v>0.55711673522368499</v>
      </c>
      <c r="I99" s="15">
        <f t="shared" si="53"/>
        <v>0.38999371371812869</v>
      </c>
      <c r="J99" s="15">
        <f t="shared" si="53"/>
        <v>4.3747055745549254E-2</v>
      </c>
      <c r="K99" s="16">
        <f t="shared" si="53"/>
        <v>4.3747055745549254E-2</v>
      </c>
      <c r="M99" s="50">
        <f t="shared" si="54"/>
        <v>0.51156886876282115</v>
      </c>
      <c r="O99" s="14">
        <f t="shared" si="55"/>
        <v>5.1226453812789063E-2</v>
      </c>
      <c r="P99" s="15">
        <f t="shared" si="55"/>
        <v>5.1030084622214734E-2</v>
      </c>
      <c r="Q99" s="15">
        <f t="shared" si="55"/>
        <v>5.1030084622214734E-2</v>
      </c>
      <c r="R99" s="15">
        <f t="shared" si="55"/>
        <v>0.12535951754631794</v>
      </c>
      <c r="S99" s="15">
        <f t="shared" si="55"/>
        <v>0.20194498291570942</v>
      </c>
      <c r="T99" s="15">
        <f t="shared" si="55"/>
        <v>0.24673767855738746</v>
      </c>
      <c r="U99" s="15">
        <f t="shared" si="55"/>
        <v>0.24673767855738746</v>
      </c>
      <c r="V99" s="15">
        <f t="shared" si="55"/>
        <v>0.23789861697847101</v>
      </c>
      <c r="W99" s="15">
        <f t="shared" si="55"/>
        <v>4.1833250859145063E-2</v>
      </c>
      <c r="X99" s="16">
        <f t="shared" si="55"/>
        <v>4.1833250859145063E-2</v>
      </c>
      <c r="Y99" s="49">
        <f t="shared" si="57"/>
        <v>1.2956315993307819</v>
      </c>
      <c r="AA99" s="14">
        <f t="shared" si="56"/>
        <v>5.4159730186683408E-2</v>
      </c>
      <c r="AB99" s="15">
        <f t="shared" si="56"/>
        <v>5.3939560846531398E-2</v>
      </c>
      <c r="AC99" s="15">
        <f t="shared" si="56"/>
        <v>5.3939560846531398E-2</v>
      </c>
      <c r="AD99" s="15">
        <f t="shared" si="56"/>
        <v>0.14695541010563262</v>
      </c>
      <c r="AE99" s="15">
        <f t="shared" si="56"/>
        <v>-0.71921454578629262</v>
      </c>
      <c r="AF99" s="15">
        <f t="shared" si="56"/>
        <v>0.4428832647763149</v>
      </c>
      <c r="AG99" s="15">
        <f t="shared" si="56"/>
        <v>0.44288326477631501</v>
      </c>
      <c r="AH99" s="15">
        <f t="shared" si="56"/>
        <v>-0.38999371371812869</v>
      </c>
      <c r="AI99" s="15">
        <f t="shared" si="56"/>
        <v>-4.3747055745549254E-2</v>
      </c>
      <c r="AJ99" s="16">
        <f t="shared" si="56"/>
        <v>-4.3747055745549254E-2</v>
      </c>
      <c r="AK99" s="49">
        <f t="shared" si="58"/>
        <v>-1.9415794575110834E-3</v>
      </c>
    </row>
    <row r="100" spans="1:37" x14ac:dyDescent="0.35">
      <c r="A100" t="s">
        <v>13</v>
      </c>
      <c r="B100" s="14">
        <f t="shared" si="53"/>
        <v>0.94584026981331659</v>
      </c>
      <c r="C100" s="15">
        <f t="shared" si="53"/>
        <v>0.9460604391534686</v>
      </c>
      <c r="D100" s="15">
        <f t="shared" si="53"/>
        <v>0.9460604391534686</v>
      </c>
      <c r="E100" s="15">
        <f t="shared" si="53"/>
        <v>0.85304458989436738</v>
      </c>
      <c r="F100" s="15">
        <f t="shared" si="53"/>
        <v>0.71921454578629262</v>
      </c>
      <c r="G100" s="15">
        <f t="shared" si="53"/>
        <v>0.5571167352236851</v>
      </c>
      <c r="H100" s="15">
        <f t="shared" si="53"/>
        <v>0.55711673522368499</v>
      </c>
      <c r="I100" s="15">
        <f t="shared" si="53"/>
        <v>0.38999371371812869</v>
      </c>
      <c r="J100" s="15">
        <f t="shared" si="53"/>
        <v>4.3747055745549254E-2</v>
      </c>
      <c r="K100" s="16">
        <f t="shared" si="53"/>
        <v>4.3747055745549254E-2</v>
      </c>
      <c r="M100" s="50">
        <f t="shared" si="54"/>
        <v>0.51156886876282115</v>
      </c>
      <c r="O100" s="14">
        <f t="shared" si="55"/>
        <v>5.1226453812789063E-2</v>
      </c>
      <c r="P100" s="15">
        <f t="shared" si="55"/>
        <v>5.1030084622214734E-2</v>
      </c>
      <c r="Q100" s="15">
        <f t="shared" si="55"/>
        <v>5.1030084622214734E-2</v>
      </c>
      <c r="R100" s="15">
        <f t="shared" si="55"/>
        <v>0.12535951754631794</v>
      </c>
      <c r="S100" s="15">
        <f t="shared" si="55"/>
        <v>0.20194498291570942</v>
      </c>
      <c r="T100" s="15">
        <f t="shared" si="55"/>
        <v>0.24673767855738746</v>
      </c>
      <c r="U100" s="15">
        <f t="shared" si="55"/>
        <v>0.24673767855738746</v>
      </c>
      <c r="V100" s="15">
        <f t="shared" si="55"/>
        <v>0.23789861697847101</v>
      </c>
      <c r="W100" s="15">
        <f t="shared" si="55"/>
        <v>4.1833250859145063E-2</v>
      </c>
      <c r="X100" s="16">
        <f t="shared" si="55"/>
        <v>4.1833250859145063E-2</v>
      </c>
      <c r="Y100" s="49">
        <f t="shared" si="57"/>
        <v>1.2956315993307819</v>
      </c>
      <c r="AA100" s="14">
        <f t="shared" si="56"/>
        <v>5.4159730186683408E-2</v>
      </c>
      <c r="AB100" s="15">
        <f t="shared" si="56"/>
        <v>5.3939560846531398E-2</v>
      </c>
      <c r="AC100" s="15">
        <f t="shared" si="56"/>
        <v>5.3939560846531398E-2</v>
      </c>
      <c r="AD100" s="15">
        <f t="shared" si="56"/>
        <v>0.14695541010563262</v>
      </c>
      <c r="AE100" s="15">
        <f t="shared" si="56"/>
        <v>0.28078545421370738</v>
      </c>
      <c r="AF100" s="15">
        <f t="shared" si="56"/>
        <v>-0.5571167352236851</v>
      </c>
      <c r="AG100" s="15">
        <f t="shared" si="56"/>
        <v>0.44288326477631501</v>
      </c>
      <c r="AH100" s="15">
        <f t="shared" si="56"/>
        <v>-0.38999371371812869</v>
      </c>
      <c r="AI100" s="15">
        <f t="shared" si="56"/>
        <v>-4.3747055745549254E-2</v>
      </c>
      <c r="AJ100" s="16">
        <f t="shared" si="56"/>
        <v>-4.3747055745549254E-2</v>
      </c>
      <c r="AK100" s="49">
        <f t="shared" si="58"/>
        <v>-1.9415794575110834E-3</v>
      </c>
    </row>
    <row r="101" spans="1:37" x14ac:dyDescent="0.35">
      <c r="A101" t="s">
        <v>15</v>
      </c>
      <c r="B101" s="14">
        <f t="shared" si="53"/>
        <v>0.81243849314078842</v>
      </c>
      <c r="C101" s="15">
        <f t="shared" si="53"/>
        <v>0.81309380168432532</v>
      </c>
      <c r="D101" s="15">
        <f t="shared" si="53"/>
        <v>0.81309380168432532</v>
      </c>
      <c r="E101" s="15">
        <f t="shared" si="53"/>
        <v>0.59012446565770749</v>
      </c>
      <c r="F101" s="15">
        <f t="shared" si="53"/>
        <v>0.38849713636893035</v>
      </c>
      <c r="G101" s="15">
        <f t="shared" si="53"/>
        <v>0.23780813797794556</v>
      </c>
      <c r="H101" s="15">
        <f t="shared" si="53"/>
        <v>0.23780813797794551</v>
      </c>
      <c r="I101" s="15">
        <f t="shared" si="53"/>
        <v>0.13686910535807106</v>
      </c>
      <c r="J101" s="15">
        <f t="shared" si="53"/>
        <v>1.1219701921180023E-2</v>
      </c>
      <c r="K101" s="16">
        <f t="shared" si="53"/>
        <v>1.1219701921180023E-2</v>
      </c>
      <c r="M101" s="50">
        <f t="shared" si="54"/>
        <v>-0.91740125277342277</v>
      </c>
      <c r="O101" s="14">
        <f t="shared" si="55"/>
        <v>0.15238218800391351</v>
      </c>
      <c r="P101" s="15">
        <f t="shared" si="55"/>
        <v>0.15197227134685637</v>
      </c>
      <c r="Q101" s="15">
        <f t="shared" si="55"/>
        <v>0.15197227134685637</v>
      </c>
      <c r="R101" s="15">
        <f t="shared" si="55"/>
        <v>0.24187758068991269</v>
      </c>
      <c r="S101" s="15">
        <f t="shared" si="55"/>
        <v>0.2375671114020711</v>
      </c>
      <c r="T101" s="15">
        <f t="shared" si="55"/>
        <v>0.18125542748940798</v>
      </c>
      <c r="U101" s="15">
        <f t="shared" si="55"/>
        <v>0.18125542748940793</v>
      </c>
      <c r="V101" s="15">
        <f t="shared" si="55"/>
        <v>0.1181359533565523</v>
      </c>
      <c r="W101" s="15">
        <f t="shared" si="55"/>
        <v>1.1093820209979892E-2</v>
      </c>
      <c r="X101" s="16">
        <f t="shared" si="55"/>
        <v>1.1093820209979892E-2</v>
      </c>
      <c r="Y101" s="49">
        <f t="shared" si="57"/>
        <v>1.4386058715449381</v>
      </c>
      <c r="AA101" s="14">
        <f t="shared" si="56"/>
        <v>0.18756150685921158</v>
      </c>
      <c r="AB101" s="15">
        <f t="shared" si="56"/>
        <v>0.18690619831567468</v>
      </c>
      <c r="AC101" s="15">
        <f t="shared" si="56"/>
        <v>0.18690619831567468</v>
      </c>
      <c r="AD101" s="15">
        <f t="shared" si="56"/>
        <v>0.40987553434229251</v>
      </c>
      <c r="AE101" s="15">
        <f t="shared" si="56"/>
        <v>-0.38849713636893035</v>
      </c>
      <c r="AF101" s="15">
        <f t="shared" si="56"/>
        <v>-0.23780813797794556</v>
      </c>
      <c r="AG101" s="15">
        <f t="shared" si="56"/>
        <v>-0.23780813797794551</v>
      </c>
      <c r="AH101" s="15">
        <f t="shared" si="56"/>
        <v>-0.13686910535807106</v>
      </c>
      <c r="AI101" s="15">
        <f t="shared" si="56"/>
        <v>-1.1219701921180023E-2</v>
      </c>
      <c r="AJ101" s="16">
        <f t="shared" si="56"/>
        <v>-1.1219701921180023E-2</v>
      </c>
      <c r="AK101" s="49">
        <f t="shared" si="58"/>
        <v>-5.2172483692399046E-2</v>
      </c>
    </row>
    <row r="102" spans="1:37" x14ac:dyDescent="0.35">
      <c r="A102" t="s">
        <v>17</v>
      </c>
      <c r="B102" s="14">
        <f t="shared" si="53"/>
        <v>0.81243849314078831</v>
      </c>
      <c r="C102" s="15">
        <f t="shared" si="53"/>
        <v>0.81309380168432532</v>
      </c>
      <c r="D102" s="15">
        <f t="shared" si="53"/>
        <v>0.81309380168432532</v>
      </c>
      <c r="E102" s="15">
        <f t="shared" si="53"/>
        <v>0.59012446565770749</v>
      </c>
      <c r="F102" s="15">
        <f t="shared" si="53"/>
        <v>0.38849713636893035</v>
      </c>
      <c r="G102" s="15">
        <f t="shared" si="53"/>
        <v>0.23780813797794556</v>
      </c>
      <c r="H102" s="15">
        <f t="shared" si="53"/>
        <v>0.23780813797794551</v>
      </c>
      <c r="I102" s="15">
        <f t="shared" si="53"/>
        <v>0.13686910535807104</v>
      </c>
      <c r="J102" s="15">
        <f t="shared" si="53"/>
        <v>1.1219701921180023E-2</v>
      </c>
      <c r="K102" s="16">
        <f t="shared" si="53"/>
        <v>1.1219701921180023E-2</v>
      </c>
      <c r="M102" s="50">
        <f t="shared" si="54"/>
        <v>-0.91740125277342288</v>
      </c>
      <c r="O102" s="14">
        <f t="shared" si="55"/>
        <v>0.15238218800391357</v>
      </c>
      <c r="P102" s="15">
        <f t="shared" si="55"/>
        <v>0.15197227134685637</v>
      </c>
      <c r="Q102" s="15">
        <f t="shared" si="55"/>
        <v>0.15197227134685637</v>
      </c>
      <c r="R102" s="15">
        <f t="shared" si="55"/>
        <v>0.24187758068991269</v>
      </c>
      <c r="S102" s="15">
        <f t="shared" si="55"/>
        <v>0.2375671114020711</v>
      </c>
      <c r="T102" s="15">
        <f t="shared" si="55"/>
        <v>0.18125542748940798</v>
      </c>
      <c r="U102" s="15">
        <f t="shared" si="55"/>
        <v>0.18125542748940793</v>
      </c>
      <c r="V102" s="15">
        <f t="shared" si="55"/>
        <v>0.11813595335655228</v>
      </c>
      <c r="W102" s="15">
        <f t="shared" si="55"/>
        <v>1.1093820209979892E-2</v>
      </c>
      <c r="X102" s="16">
        <f t="shared" si="55"/>
        <v>1.1093820209979892E-2</v>
      </c>
      <c r="Y102" s="49">
        <f t="shared" si="57"/>
        <v>1.4386058715449381</v>
      </c>
      <c r="AA102" s="14">
        <f t="shared" si="56"/>
        <v>0.18756150685921169</v>
      </c>
      <c r="AB102" s="15">
        <f t="shared" si="56"/>
        <v>-0.81309380168432532</v>
      </c>
      <c r="AC102" s="15">
        <f t="shared" si="56"/>
        <v>0.18690619831567468</v>
      </c>
      <c r="AD102" s="15">
        <f t="shared" si="56"/>
        <v>-0.59012446565770749</v>
      </c>
      <c r="AE102" s="15">
        <f t="shared" si="56"/>
        <v>0.61150286363106965</v>
      </c>
      <c r="AF102" s="15">
        <f t="shared" si="56"/>
        <v>-0.23780813797794556</v>
      </c>
      <c r="AG102" s="15">
        <f t="shared" si="56"/>
        <v>0.76219186202205447</v>
      </c>
      <c r="AH102" s="15">
        <f t="shared" si="56"/>
        <v>-0.13686910535807104</v>
      </c>
      <c r="AI102" s="15">
        <f t="shared" si="56"/>
        <v>-1.1219701921180023E-2</v>
      </c>
      <c r="AJ102" s="16">
        <f t="shared" si="56"/>
        <v>-1.1219701921180023E-2</v>
      </c>
      <c r="AK102" s="49">
        <f t="shared" si="58"/>
        <v>-5.2172483692398935E-2</v>
      </c>
    </row>
    <row r="103" spans="1:37" x14ac:dyDescent="0.35">
      <c r="A103" t="s">
        <v>18</v>
      </c>
      <c r="B103" s="26">
        <f t="shared" si="53"/>
        <v>0.50520694952843159</v>
      </c>
      <c r="C103" s="27">
        <f t="shared" si="53"/>
        <v>0.50628336198044621</v>
      </c>
      <c r="D103" s="27">
        <f t="shared" si="53"/>
        <v>0.50628336198044621</v>
      </c>
      <c r="E103" s="27">
        <f t="shared" si="53"/>
        <v>0.25338777897067877</v>
      </c>
      <c r="F103" s="27">
        <f t="shared" si="53"/>
        <v>0.13025129856833295</v>
      </c>
      <c r="G103" s="27">
        <f t="shared" si="53"/>
        <v>6.8507881165763895E-2</v>
      </c>
      <c r="H103" s="27">
        <f t="shared" si="53"/>
        <v>6.8507881165763895E-2</v>
      </c>
      <c r="I103" s="27">
        <f t="shared" si="53"/>
        <v>3.6032156837682655E-2</v>
      </c>
      <c r="J103" s="27">
        <f t="shared" si="53"/>
        <v>2.6675980394762189E-3</v>
      </c>
      <c r="K103" s="28">
        <f t="shared" si="53"/>
        <v>2.6675980394762189E-3</v>
      </c>
      <c r="M103" s="57">
        <f t="shared" si="54"/>
        <v>-2.391644055891085</v>
      </c>
      <c r="O103" s="26">
        <f t="shared" si="55"/>
        <v>0.24997288767660836</v>
      </c>
      <c r="P103" s="27">
        <f t="shared" si="55"/>
        <v>0.24996051936222269</v>
      </c>
      <c r="Q103" s="27">
        <f t="shared" si="55"/>
        <v>0.24996051936222269</v>
      </c>
      <c r="R103" s="27">
        <f t="shared" si="55"/>
        <v>0.1891824124389852</v>
      </c>
      <c r="S103" s="27">
        <f t="shared" si="55"/>
        <v>0.11328589778959594</v>
      </c>
      <c r="T103" s="27">
        <f t="shared" si="55"/>
        <v>6.3814551383941473E-2</v>
      </c>
      <c r="U103" s="27">
        <f t="shared" si="55"/>
        <v>6.3814551383941473E-2</v>
      </c>
      <c r="V103" s="27">
        <f t="shared" si="55"/>
        <v>3.473384051130729E-2</v>
      </c>
      <c r="W103" s="27">
        <f t="shared" si="55"/>
        <v>2.6604819601760013E-3</v>
      </c>
      <c r="X103" s="28">
        <f t="shared" si="55"/>
        <v>2.6604819601760013E-3</v>
      </c>
      <c r="Y103" s="49">
        <f t="shared" si="57"/>
        <v>1.2200461438291772</v>
      </c>
      <c r="AA103" s="26">
        <f t="shared" si="56"/>
        <v>-0.50520694952843159</v>
      </c>
      <c r="AB103" s="27">
        <f t="shared" si="56"/>
        <v>0.49371663801955379</v>
      </c>
      <c r="AC103" s="27">
        <f t="shared" si="56"/>
        <v>-0.50628336198044621</v>
      </c>
      <c r="AD103" s="27">
        <f t="shared" si="56"/>
        <v>0.74661222102932123</v>
      </c>
      <c r="AE103" s="27">
        <f t="shared" si="56"/>
        <v>-0.13025129856833295</v>
      </c>
      <c r="AF103" s="27">
        <f t="shared" si="56"/>
        <v>-6.8507881165763895E-2</v>
      </c>
      <c r="AG103" s="27">
        <f t="shared" si="56"/>
        <v>-6.8507881165763895E-2</v>
      </c>
      <c r="AH103" s="27">
        <f t="shared" si="56"/>
        <v>-3.6032156837682655E-2</v>
      </c>
      <c r="AI103" s="27">
        <f t="shared" si="56"/>
        <v>-2.6675980394762189E-3</v>
      </c>
      <c r="AJ103" s="28">
        <f t="shared" si="56"/>
        <v>-2.6675980394762189E-3</v>
      </c>
      <c r="AK103" s="49">
        <f t="shared" si="58"/>
        <v>-7.9795866276498623E-2</v>
      </c>
    </row>
    <row r="104" spans="1:37" x14ac:dyDescent="0.35">
      <c r="O104" s="49">
        <f>SUM(O95:O103)</f>
        <v>0.71588939835063914</v>
      </c>
      <c r="P104" s="49">
        <f t="shared" ref="P104:X104" si="59">SUM(P95:P103)</f>
        <v>0.71442293868262208</v>
      </c>
      <c r="Q104" s="49">
        <f t="shared" si="59"/>
        <v>0.71442293868262208</v>
      </c>
      <c r="R104" s="49">
        <f t="shared" si="59"/>
        <v>1.0861369668525669</v>
      </c>
      <c r="S104" s="49">
        <f t="shared" si="59"/>
        <v>1.3103480958961706</v>
      </c>
      <c r="T104" s="49">
        <f t="shared" si="59"/>
        <v>1.429826557619974</v>
      </c>
      <c r="U104" s="49">
        <f t="shared" si="59"/>
        <v>1.429826557619974</v>
      </c>
      <c r="V104" s="49">
        <f t="shared" si="59"/>
        <v>1.4408076264513605</v>
      </c>
      <c r="W104" s="49">
        <f t="shared" si="59"/>
        <v>0.705533147512586</v>
      </c>
      <c r="X104" s="49">
        <f t="shared" si="59"/>
        <v>0.705533147512586</v>
      </c>
      <c r="AA104" s="49">
        <f>SUM(AA95:AA103)</f>
        <v>3.5931045905733594E-2</v>
      </c>
      <c r="AB104" s="49">
        <f t="shared" ref="AB104:AJ104" si="60">SUM(AB95:AB103)</f>
        <v>3.5136476186163335E-2</v>
      </c>
      <c r="AC104" s="49">
        <f t="shared" si="60"/>
        <v>3.5136476186163335E-2</v>
      </c>
      <c r="AD104" s="49">
        <f t="shared" si="60"/>
        <v>3.3333179089449994E-2</v>
      </c>
      <c r="AE104" s="49">
        <f t="shared" si="60"/>
        <v>1.8534231988170502E-2</v>
      </c>
      <c r="AF104" s="49">
        <f t="shared" si="60"/>
        <v>-1.9183931509765551E-3</v>
      </c>
      <c r="AG104" s="49">
        <f t="shared" si="60"/>
        <v>-1.9183931509761942E-3</v>
      </c>
      <c r="AH104" s="49">
        <f t="shared" si="60"/>
        <v>-2.3790503414619968E-2</v>
      </c>
      <c r="AI104" s="49">
        <f t="shared" si="60"/>
        <v>-6.5008245916526874E-2</v>
      </c>
      <c r="AJ104" s="49">
        <f t="shared" si="60"/>
        <v>-6.5008245916526847E-2</v>
      </c>
      <c r="AK104" s="49">
        <f>SUMSQ(AK95:AK103)</f>
        <v>2.2919066281227619E-2</v>
      </c>
    </row>
    <row r="105" spans="1:37" x14ac:dyDescent="0.35">
      <c r="A105" t="s">
        <v>20</v>
      </c>
      <c r="B105" s="58">
        <f t="shared" ref="B105:K105" si="61">B88-AA104/O104</f>
        <v>-2.397259411024979</v>
      </c>
      <c r="C105" s="59">
        <f t="shared" si="61"/>
        <v>-2.4005564711544096</v>
      </c>
      <c r="D105" s="59">
        <f t="shared" si="61"/>
        <v>-2.4005564711544096</v>
      </c>
      <c r="E105" s="59">
        <f t="shared" si="61"/>
        <v>-1.2763048496156548</v>
      </c>
      <c r="F105" s="59">
        <f t="shared" si="61"/>
        <v>-0.44164592147411025</v>
      </c>
      <c r="G105" s="59">
        <f t="shared" si="61"/>
        <v>0.28494055163415422</v>
      </c>
      <c r="H105" s="59">
        <f t="shared" si="61"/>
        <v>0.2849405516341541</v>
      </c>
      <c r="I105" s="59">
        <f t="shared" si="61"/>
        <v>0.97691799139932867</v>
      </c>
      <c r="J105" s="59">
        <f t="shared" si="61"/>
        <v>3.6898061755512659</v>
      </c>
      <c r="K105" s="60">
        <f t="shared" si="61"/>
        <v>3.6898061755512659</v>
      </c>
      <c r="L105" s="49">
        <f>AVERAGE(B105:K105)</f>
        <v>1.008832134660409E-3</v>
      </c>
    </row>
    <row r="106" spans="1:37" x14ac:dyDescent="0.35">
      <c r="A106" t="s">
        <v>21</v>
      </c>
      <c r="B106" s="29">
        <f>B105-L105</f>
        <v>-2.3982682431596394</v>
      </c>
      <c r="C106" s="46">
        <f>C105-L105</f>
        <v>-2.40156530328907</v>
      </c>
      <c r="D106" s="46">
        <f>D105-L105</f>
        <v>-2.40156530328907</v>
      </c>
      <c r="E106" s="46">
        <f>E105-L105</f>
        <v>-1.2773136817503152</v>
      </c>
      <c r="F106" s="46">
        <f>F105-L105</f>
        <v>-0.44265475360877066</v>
      </c>
      <c r="G106" s="46">
        <f>G105-L105</f>
        <v>0.28393171949949381</v>
      </c>
      <c r="H106" s="46">
        <f>H105-L105</f>
        <v>0.2839317194994937</v>
      </c>
      <c r="I106" s="46">
        <f>I105-L105</f>
        <v>0.97590915926466826</v>
      </c>
      <c r="J106" s="46">
        <f>J105-L105</f>
        <v>3.6887973434166055</v>
      </c>
      <c r="K106" s="30">
        <f>K105-L105</f>
        <v>3.6887973434166055</v>
      </c>
      <c r="L106" s="49">
        <f>AVERAGE(B106:K106)</f>
        <v>0</v>
      </c>
    </row>
    <row r="107" spans="1:37" x14ac:dyDescent="0.35">
      <c r="M107" s="49"/>
    </row>
    <row r="108" spans="1:37" x14ac:dyDescent="0.35">
      <c r="A108" t="s">
        <v>23</v>
      </c>
      <c r="B108" s="4">
        <f>B90+1</f>
        <v>6</v>
      </c>
    </row>
    <row r="109" spans="1:37" x14ac:dyDescent="0.35">
      <c r="B109" s="4"/>
    </row>
    <row r="110" spans="1:37" x14ac:dyDescent="0.35">
      <c r="B110" t="s">
        <v>1</v>
      </c>
      <c r="O110" t="s">
        <v>26</v>
      </c>
      <c r="AA110" t="s">
        <v>27</v>
      </c>
    </row>
    <row r="112" spans="1:37" x14ac:dyDescent="0.35">
      <c r="B112">
        <v>1</v>
      </c>
      <c r="C112">
        <v>2</v>
      </c>
      <c r="D112">
        <v>3</v>
      </c>
      <c r="E112">
        <v>4</v>
      </c>
      <c r="F112">
        <v>5</v>
      </c>
      <c r="G112">
        <v>6</v>
      </c>
      <c r="H112">
        <v>7</v>
      </c>
      <c r="I112">
        <v>8</v>
      </c>
      <c r="J112">
        <v>9</v>
      </c>
      <c r="K112">
        <v>10</v>
      </c>
      <c r="M112" t="s">
        <v>3</v>
      </c>
      <c r="O112">
        <v>1</v>
      </c>
      <c r="P112">
        <v>2</v>
      </c>
      <c r="Q112">
        <v>3</v>
      </c>
      <c r="R112">
        <v>4</v>
      </c>
      <c r="S112">
        <v>5</v>
      </c>
      <c r="T112">
        <v>6</v>
      </c>
      <c r="U112">
        <v>7</v>
      </c>
      <c r="V112">
        <v>8</v>
      </c>
      <c r="W112">
        <v>9</v>
      </c>
      <c r="X112">
        <v>10</v>
      </c>
      <c r="AA112">
        <v>1</v>
      </c>
      <c r="AB112">
        <v>2</v>
      </c>
      <c r="AC112">
        <v>3</v>
      </c>
      <c r="AD112">
        <v>4</v>
      </c>
      <c r="AE112">
        <v>5</v>
      </c>
      <c r="AF112">
        <v>6</v>
      </c>
      <c r="AG112">
        <v>7</v>
      </c>
      <c r="AH112">
        <v>8</v>
      </c>
      <c r="AI112">
        <v>9</v>
      </c>
      <c r="AJ112">
        <v>10</v>
      </c>
    </row>
    <row r="113" spans="1:37" x14ac:dyDescent="0.35">
      <c r="A113" t="s">
        <v>6</v>
      </c>
      <c r="B113" s="5">
        <f t="shared" ref="B113:K121" si="62">EXP($M95-B$106)/(1+EXP($M95-B$106))</f>
        <v>0.99808339436102766</v>
      </c>
      <c r="C113" s="47">
        <f t="shared" si="62"/>
        <v>0.99808969106749423</v>
      </c>
      <c r="D113" s="47">
        <f t="shared" si="62"/>
        <v>0.99808969106749423</v>
      </c>
      <c r="E113" s="47">
        <f t="shared" si="62"/>
        <v>0.9941434833536672</v>
      </c>
      <c r="F113" s="47">
        <f t="shared" si="62"/>
        <v>0.98660869147960084</v>
      </c>
      <c r="G113" s="47">
        <f t="shared" si="62"/>
        <v>0.97269713563273974</v>
      </c>
      <c r="H113" s="47">
        <f t="shared" si="62"/>
        <v>0.97269713563273974</v>
      </c>
      <c r="I113" s="47">
        <f t="shared" si="62"/>
        <v>0.94690438146570355</v>
      </c>
      <c r="J113" s="47">
        <f t="shared" si="62"/>
        <v>0.54195499578744555</v>
      </c>
      <c r="K113" s="7">
        <f t="shared" si="62"/>
        <v>0.54195499578744555</v>
      </c>
      <c r="M113" s="48">
        <f t="shared" ref="M113:M121" si="63">M95+AK113/Y113</f>
        <v>3.9320327976995157</v>
      </c>
      <c r="O113" s="5">
        <f t="shared" ref="O113:X121" si="64">B113*(1-B113)</f>
        <v>1.9129322617969947E-3</v>
      </c>
      <c r="P113" s="47">
        <f t="shared" si="64"/>
        <v>1.9066596522881551E-3</v>
      </c>
      <c r="Q113" s="47">
        <f t="shared" si="64"/>
        <v>1.9066596522881551E-3</v>
      </c>
      <c r="R113" s="47">
        <f t="shared" si="64"/>
        <v>5.822217859104026E-3</v>
      </c>
      <c r="S113" s="47">
        <f t="shared" si="64"/>
        <v>1.3211981376510643E-2</v>
      </c>
      <c r="T113" s="47">
        <f t="shared" si="64"/>
        <v>2.6557417964603251E-2</v>
      </c>
      <c r="U113" s="47">
        <f t="shared" si="64"/>
        <v>2.6557417964603251E-2</v>
      </c>
      <c r="V113" s="47">
        <f t="shared" si="64"/>
        <v>5.0276473826756929E-2</v>
      </c>
      <c r="W113" s="47">
        <f t="shared" si="64"/>
        <v>0.24823977832847544</v>
      </c>
      <c r="X113" s="7">
        <f t="shared" si="64"/>
        <v>0.24823977832847544</v>
      </c>
      <c r="Y113" s="49">
        <f>SUM(O113:X113)</f>
        <v>0.62463131721490228</v>
      </c>
      <c r="AA113" s="5" t="str">
        <f t="shared" ref="AA113:AJ121" si="65">IF(ISNUMBER(B5),B5-B113,"")</f>
        <v/>
      </c>
      <c r="AB113" s="47">
        <f t="shared" si="65"/>
        <v>1.9103089325057665E-3</v>
      </c>
      <c r="AC113" s="47">
        <f t="shared" si="65"/>
        <v>1.9103089325057665E-3</v>
      </c>
      <c r="AD113" s="47">
        <f t="shared" si="65"/>
        <v>5.8565166463327989E-3</v>
      </c>
      <c r="AE113" s="47">
        <f t="shared" si="65"/>
        <v>1.3391308520399159E-2</v>
      </c>
      <c r="AF113" s="47">
        <f t="shared" si="65"/>
        <v>2.730286436726026E-2</v>
      </c>
      <c r="AG113" s="47">
        <f t="shared" si="65"/>
        <v>2.730286436726026E-2</v>
      </c>
      <c r="AH113" s="47">
        <f t="shared" si="65"/>
        <v>5.3095618534296452E-2</v>
      </c>
      <c r="AI113" s="47">
        <f t="shared" si="65"/>
        <v>-0.54195499578744555</v>
      </c>
      <c r="AJ113" s="7">
        <f t="shared" si="65"/>
        <v>0.45804500421255445</v>
      </c>
      <c r="AK113" s="49">
        <f>SUM(AA113:AJ113)</f>
        <v>4.6859798725669366E-2</v>
      </c>
    </row>
    <row r="114" spans="1:37" x14ac:dyDescent="0.35">
      <c r="A114" t="s">
        <v>7</v>
      </c>
      <c r="B114" s="14">
        <f t="shared" si="62"/>
        <v>0.99230924752999616</v>
      </c>
      <c r="C114" s="15">
        <f t="shared" si="62"/>
        <v>0.99233436859130408</v>
      </c>
      <c r="D114" s="15">
        <f t="shared" si="62"/>
        <v>0.99233436859130408</v>
      </c>
      <c r="E114" s="15">
        <f t="shared" si="62"/>
        <v>0.97677578412789468</v>
      </c>
      <c r="F114" s="15">
        <f t="shared" si="62"/>
        <v>0.9480636485449816</v>
      </c>
      <c r="G114" s="15">
        <f t="shared" si="62"/>
        <v>0.89823963572696575</v>
      </c>
      <c r="H114" s="15">
        <f t="shared" si="62"/>
        <v>0.89823963572696575</v>
      </c>
      <c r="I114" s="15">
        <f t="shared" si="62"/>
        <v>0.81545287285072154</v>
      </c>
      <c r="J114" s="15">
        <f t="shared" si="62"/>
        <v>0.22669826420212019</v>
      </c>
      <c r="K114" s="16">
        <f t="shared" si="62"/>
        <v>0.22669826420212019</v>
      </c>
      <c r="M114" s="50">
        <f t="shared" si="63"/>
        <v>2.5039396532305851</v>
      </c>
      <c r="O114" s="14">
        <f t="shared" si="64"/>
        <v>7.6316047964489668E-3</v>
      </c>
      <c r="P114" s="15">
        <f t="shared" si="64"/>
        <v>7.6068695038019312E-3</v>
      </c>
      <c r="Q114" s="15">
        <f t="shared" si="64"/>
        <v>7.6068695038019312E-3</v>
      </c>
      <c r="R114" s="15">
        <f t="shared" si="64"/>
        <v>2.2684851669231176E-2</v>
      </c>
      <c r="S114" s="15">
        <f t="shared" si="64"/>
        <v>4.9238966852559213E-2</v>
      </c>
      <c r="T114" s="15">
        <f t="shared" si="64"/>
        <v>9.1405192536053628E-2</v>
      </c>
      <c r="U114" s="15">
        <f t="shared" si="64"/>
        <v>9.1405192536053628E-2</v>
      </c>
      <c r="V114" s="15">
        <f t="shared" si="64"/>
        <v>0.15048948501022652</v>
      </c>
      <c r="W114" s="15">
        <f t="shared" si="64"/>
        <v>0.17530616120986589</v>
      </c>
      <c r="X114" s="16">
        <f t="shared" si="64"/>
        <v>0.17530616120986589</v>
      </c>
      <c r="Y114" s="49">
        <f t="shared" ref="Y114:Y121" si="66">SUM(O114:X114)</f>
        <v>0.77868135482790879</v>
      </c>
      <c r="AA114" s="14">
        <f t="shared" si="65"/>
        <v>7.6907524700038365E-3</v>
      </c>
      <c r="AB114" s="15">
        <f t="shared" si="65"/>
        <v>7.6656314086959165E-3</v>
      </c>
      <c r="AC114" s="15">
        <f t="shared" si="65"/>
        <v>7.6656314086959165E-3</v>
      </c>
      <c r="AD114" s="15">
        <f t="shared" si="65"/>
        <v>-0.97677578412789468</v>
      </c>
      <c r="AE114" s="15">
        <f t="shared" si="65"/>
        <v>5.1936351455018404E-2</v>
      </c>
      <c r="AF114" s="15">
        <f t="shared" si="65"/>
        <v>0.10176036427303425</v>
      </c>
      <c r="AG114" s="15">
        <f t="shared" si="65"/>
        <v>0.10176036427303425</v>
      </c>
      <c r="AH114" s="15">
        <f t="shared" si="65"/>
        <v>0.18454712714927846</v>
      </c>
      <c r="AI114" s="15">
        <f t="shared" si="65"/>
        <v>0.77330173579787975</v>
      </c>
      <c r="AJ114" s="16">
        <f t="shared" si="65"/>
        <v>-0.22669826420212019</v>
      </c>
      <c r="AK114" s="49">
        <f t="shared" ref="AK114:AK121" si="67">SUM(AA114:AJ114)</f>
        <v>3.2853909905625922E-2</v>
      </c>
    </row>
    <row r="115" spans="1:37" x14ac:dyDescent="0.35">
      <c r="A115" t="s">
        <v>8</v>
      </c>
      <c r="B115" s="14">
        <f t="shared" si="62"/>
        <v>0.97722243799437458</v>
      </c>
      <c r="C115" s="15">
        <f t="shared" si="62"/>
        <v>0.97729571105748159</v>
      </c>
      <c r="D115" s="15">
        <f t="shared" si="62"/>
        <v>0.97729571105748159</v>
      </c>
      <c r="E115" s="15">
        <f t="shared" si="62"/>
        <v>0.93326650550045898</v>
      </c>
      <c r="F115" s="15">
        <f t="shared" si="62"/>
        <v>0.85855318906338052</v>
      </c>
      <c r="G115" s="15">
        <f t="shared" si="62"/>
        <v>0.74587626147061725</v>
      </c>
      <c r="H115" s="15">
        <f t="shared" si="62"/>
        <v>0.74587626147061725</v>
      </c>
      <c r="I115" s="15">
        <f t="shared" si="62"/>
        <v>0.59502087571894269</v>
      </c>
      <c r="J115" s="15">
        <f t="shared" si="62"/>
        <v>8.8820113155948649E-2</v>
      </c>
      <c r="K115" s="16">
        <f t="shared" si="62"/>
        <v>8.8820113155948649E-2</v>
      </c>
      <c r="M115" s="50">
        <f t="shared" si="63"/>
        <v>1.3722491878348742</v>
      </c>
      <c r="O115" s="14">
        <f t="shared" si="64"/>
        <v>2.2258744674705306E-2</v>
      </c>
      <c r="P115" s="15">
        <f t="shared" si="64"/>
        <v>2.2188804206133051E-2</v>
      </c>
      <c r="Q115" s="15">
        <f t="shared" si="64"/>
        <v>2.2188804206133051E-2</v>
      </c>
      <c r="R115" s="15">
        <f t="shared" si="64"/>
        <v>6.2280135211420749E-2</v>
      </c>
      <c r="S115" s="15">
        <f t="shared" si="64"/>
        <v>0.12143961061247971</v>
      </c>
      <c r="T115" s="15">
        <f t="shared" si="64"/>
        <v>0.18954486404523266</v>
      </c>
      <c r="U115" s="15">
        <f t="shared" si="64"/>
        <v>0.18954486404523266</v>
      </c>
      <c r="V115" s="15">
        <f t="shared" si="64"/>
        <v>0.24097103317760524</v>
      </c>
      <c r="W115" s="15">
        <f t="shared" si="64"/>
        <v>8.093110065491313E-2</v>
      </c>
      <c r="X115" s="16">
        <f t="shared" si="64"/>
        <v>8.093110065491313E-2</v>
      </c>
      <c r="Y115" s="49">
        <f t="shared" si="66"/>
        <v>1.0322790614887687</v>
      </c>
      <c r="AA115" s="14">
        <f t="shared" si="65"/>
        <v>2.2777562005625418E-2</v>
      </c>
      <c r="AB115" s="15">
        <f t="shared" si="65"/>
        <v>2.2704288942518414E-2</v>
      </c>
      <c r="AC115" s="15">
        <f t="shared" si="65"/>
        <v>2.2704288942518414E-2</v>
      </c>
      <c r="AD115" s="15">
        <f t="shared" si="65"/>
        <v>6.6733494499541024E-2</v>
      </c>
      <c r="AE115" s="15">
        <f t="shared" si="65"/>
        <v>0.14144681093661948</v>
      </c>
      <c r="AF115" s="15">
        <f t="shared" si="65"/>
        <v>0.25412373852938275</v>
      </c>
      <c r="AG115" s="15">
        <f t="shared" si="65"/>
        <v>-0.74587626147061725</v>
      </c>
      <c r="AH115" s="15">
        <f t="shared" si="65"/>
        <v>0.40497912428105731</v>
      </c>
      <c r="AI115" s="15">
        <f t="shared" si="65"/>
        <v>-8.8820113155948649E-2</v>
      </c>
      <c r="AJ115" s="16">
        <f t="shared" si="65"/>
        <v>-8.8820113155948649E-2</v>
      </c>
      <c r="AK115" s="49">
        <f t="shared" si="67"/>
        <v>1.1952820354748261E-2</v>
      </c>
    </row>
    <row r="116" spans="1:37" x14ac:dyDescent="0.35">
      <c r="A116" t="s">
        <v>10</v>
      </c>
      <c r="B116" s="14">
        <f t="shared" si="62"/>
        <v>0.97722243799437458</v>
      </c>
      <c r="C116" s="15">
        <f t="shared" si="62"/>
        <v>0.97729571105748159</v>
      </c>
      <c r="D116" s="15">
        <f t="shared" si="62"/>
        <v>0.97729571105748159</v>
      </c>
      <c r="E116" s="15">
        <f t="shared" si="62"/>
        <v>0.93326650550045898</v>
      </c>
      <c r="F116" s="15">
        <f t="shared" si="62"/>
        <v>0.85855318906338052</v>
      </c>
      <c r="G116" s="15">
        <f t="shared" si="62"/>
        <v>0.74587626147061725</v>
      </c>
      <c r="H116" s="15">
        <f t="shared" si="62"/>
        <v>0.74587626147061725</v>
      </c>
      <c r="I116" s="15">
        <f t="shared" si="62"/>
        <v>0.59502087571894269</v>
      </c>
      <c r="J116" s="15">
        <f t="shared" si="62"/>
        <v>8.8820113155948649E-2</v>
      </c>
      <c r="K116" s="16">
        <f t="shared" si="62"/>
        <v>8.8820113155948649E-2</v>
      </c>
      <c r="M116" s="50">
        <f t="shared" si="63"/>
        <v>1.3722491878348742</v>
      </c>
      <c r="O116" s="14">
        <f t="shared" si="64"/>
        <v>2.2258744674705306E-2</v>
      </c>
      <c r="P116" s="15">
        <f t="shared" si="64"/>
        <v>2.2188804206133051E-2</v>
      </c>
      <c r="Q116" s="15">
        <f t="shared" si="64"/>
        <v>2.2188804206133051E-2</v>
      </c>
      <c r="R116" s="15">
        <f t="shared" si="64"/>
        <v>6.2280135211420749E-2</v>
      </c>
      <c r="S116" s="15">
        <f t="shared" si="64"/>
        <v>0.12143961061247971</v>
      </c>
      <c r="T116" s="15">
        <f t="shared" si="64"/>
        <v>0.18954486404523266</v>
      </c>
      <c r="U116" s="15">
        <f t="shared" si="64"/>
        <v>0.18954486404523266</v>
      </c>
      <c r="V116" s="15">
        <f t="shared" si="64"/>
        <v>0.24097103317760524</v>
      </c>
      <c r="W116" s="15">
        <f t="shared" si="64"/>
        <v>8.093110065491313E-2</v>
      </c>
      <c r="X116" s="16">
        <f t="shared" si="64"/>
        <v>8.093110065491313E-2</v>
      </c>
      <c r="Y116" s="49">
        <f t="shared" si="66"/>
        <v>1.0322790614887687</v>
      </c>
      <c r="AA116" s="14">
        <f t="shared" si="65"/>
        <v>2.2777562005625418E-2</v>
      </c>
      <c r="AB116" s="15">
        <f t="shared" si="65"/>
        <v>2.2704288942518414E-2</v>
      </c>
      <c r="AC116" s="15">
        <f t="shared" si="65"/>
        <v>2.2704288942518414E-2</v>
      </c>
      <c r="AD116" s="15">
        <f t="shared" si="65"/>
        <v>6.6733494499541024E-2</v>
      </c>
      <c r="AE116" s="15">
        <f t="shared" si="65"/>
        <v>0.14144681093661948</v>
      </c>
      <c r="AF116" s="15">
        <f t="shared" si="65"/>
        <v>0.25412373852938275</v>
      </c>
      <c r="AG116" s="15">
        <f t="shared" si="65"/>
        <v>-0.74587626147061725</v>
      </c>
      <c r="AH116" s="15">
        <f t="shared" si="65"/>
        <v>0.40497912428105731</v>
      </c>
      <c r="AI116" s="15">
        <f t="shared" si="65"/>
        <v>-8.8820113155948649E-2</v>
      </c>
      <c r="AJ116" s="16">
        <f t="shared" si="65"/>
        <v>-8.8820113155948649E-2</v>
      </c>
      <c r="AK116" s="49">
        <f t="shared" si="67"/>
        <v>1.1952820354748261E-2</v>
      </c>
    </row>
    <row r="117" spans="1:37" x14ac:dyDescent="0.35">
      <c r="A117" t="s">
        <v>11</v>
      </c>
      <c r="B117" s="14">
        <f t="shared" si="62"/>
        <v>0.94833058365181866</v>
      </c>
      <c r="C117" s="15">
        <f t="shared" si="62"/>
        <v>0.94849189996915351</v>
      </c>
      <c r="D117" s="15">
        <f t="shared" si="62"/>
        <v>0.94849189996915351</v>
      </c>
      <c r="E117" s="15">
        <f t="shared" si="62"/>
        <v>0.85679021929992227</v>
      </c>
      <c r="F117" s="15">
        <f t="shared" si="62"/>
        <v>0.72196378881531476</v>
      </c>
      <c r="G117" s="15">
        <f t="shared" si="62"/>
        <v>0.55666480712845701</v>
      </c>
      <c r="H117" s="15">
        <f t="shared" si="62"/>
        <v>0.55666480712845701</v>
      </c>
      <c r="I117" s="15">
        <f t="shared" si="62"/>
        <v>0.38595669273011557</v>
      </c>
      <c r="J117" s="15">
        <f t="shared" si="62"/>
        <v>4.0031705694354609E-2</v>
      </c>
      <c r="K117" s="16">
        <f t="shared" si="62"/>
        <v>4.0031705694354609E-2</v>
      </c>
      <c r="M117" s="50">
        <f t="shared" si="63"/>
        <v>0.50889339772512365</v>
      </c>
      <c r="O117" s="14">
        <f t="shared" si="64"/>
        <v>4.8999687762419634E-2</v>
      </c>
      <c r="P117" s="15">
        <f t="shared" si="64"/>
        <v>4.8855015662058805E-2</v>
      </c>
      <c r="Q117" s="15">
        <f t="shared" si="64"/>
        <v>4.8855015662058805E-2</v>
      </c>
      <c r="R117" s="15">
        <f t="shared" si="64"/>
        <v>0.12270073941191337</v>
      </c>
      <c r="S117" s="15">
        <f t="shared" si="64"/>
        <v>0.20073207645475036</v>
      </c>
      <c r="T117" s="15">
        <f t="shared" si="64"/>
        <v>0.24678909963309476</v>
      </c>
      <c r="U117" s="15">
        <f t="shared" si="64"/>
        <v>0.24678909963309476</v>
      </c>
      <c r="V117" s="15">
        <f t="shared" si="64"/>
        <v>0.23699412406694673</v>
      </c>
      <c r="W117" s="15">
        <f t="shared" si="64"/>
        <v>3.8429168233555182E-2</v>
      </c>
      <c r="X117" s="16">
        <f t="shared" si="64"/>
        <v>3.8429168233555182E-2</v>
      </c>
      <c r="Y117" s="49">
        <f t="shared" si="66"/>
        <v>1.2775731947534474</v>
      </c>
      <c r="AA117" s="14">
        <f t="shared" si="65"/>
        <v>5.1669416348181341E-2</v>
      </c>
      <c r="AB117" s="15">
        <f t="shared" si="65"/>
        <v>5.1508100030846493E-2</v>
      </c>
      <c r="AC117" s="15">
        <f t="shared" si="65"/>
        <v>5.1508100030846493E-2</v>
      </c>
      <c r="AD117" s="15">
        <f t="shared" si="65"/>
        <v>0.14320978070007773</v>
      </c>
      <c r="AE117" s="15">
        <f t="shared" si="65"/>
        <v>-0.72196378881531476</v>
      </c>
      <c r="AF117" s="15">
        <f t="shared" si="65"/>
        <v>0.44333519287154299</v>
      </c>
      <c r="AG117" s="15">
        <f t="shared" si="65"/>
        <v>0.44333519287154299</v>
      </c>
      <c r="AH117" s="15">
        <f t="shared" si="65"/>
        <v>-0.38595669273011557</v>
      </c>
      <c r="AI117" s="15">
        <f t="shared" si="65"/>
        <v>-4.0031705694354609E-2</v>
      </c>
      <c r="AJ117" s="16">
        <f t="shared" si="65"/>
        <v>-4.0031705694354609E-2</v>
      </c>
      <c r="AK117" s="49">
        <f t="shared" si="67"/>
        <v>-3.4181100811015025E-3</v>
      </c>
    </row>
    <row r="118" spans="1:37" x14ac:dyDescent="0.35">
      <c r="A118" t="s">
        <v>13</v>
      </c>
      <c r="B118" s="14">
        <f t="shared" si="62"/>
        <v>0.94833058365181866</v>
      </c>
      <c r="C118" s="15">
        <f t="shared" si="62"/>
        <v>0.94849189996915351</v>
      </c>
      <c r="D118" s="15">
        <f t="shared" si="62"/>
        <v>0.94849189996915351</v>
      </c>
      <c r="E118" s="15">
        <f t="shared" si="62"/>
        <v>0.85679021929992227</v>
      </c>
      <c r="F118" s="15">
        <f t="shared" si="62"/>
        <v>0.72196378881531476</v>
      </c>
      <c r="G118" s="15">
        <f t="shared" si="62"/>
        <v>0.55666480712845701</v>
      </c>
      <c r="H118" s="15">
        <f t="shared" si="62"/>
        <v>0.55666480712845701</v>
      </c>
      <c r="I118" s="15">
        <f t="shared" si="62"/>
        <v>0.38595669273011557</v>
      </c>
      <c r="J118" s="15">
        <f t="shared" si="62"/>
        <v>4.0031705694354609E-2</v>
      </c>
      <c r="K118" s="16">
        <f t="shared" si="62"/>
        <v>4.0031705694354609E-2</v>
      </c>
      <c r="M118" s="50">
        <f t="shared" si="63"/>
        <v>0.50889339772512365</v>
      </c>
      <c r="O118" s="14">
        <f t="shared" si="64"/>
        <v>4.8999687762419634E-2</v>
      </c>
      <c r="P118" s="15">
        <f t="shared" si="64"/>
        <v>4.8855015662058805E-2</v>
      </c>
      <c r="Q118" s="15">
        <f t="shared" si="64"/>
        <v>4.8855015662058805E-2</v>
      </c>
      <c r="R118" s="15">
        <f t="shared" si="64"/>
        <v>0.12270073941191337</v>
      </c>
      <c r="S118" s="15">
        <f t="shared" si="64"/>
        <v>0.20073207645475036</v>
      </c>
      <c r="T118" s="15">
        <f t="shared" si="64"/>
        <v>0.24678909963309476</v>
      </c>
      <c r="U118" s="15">
        <f t="shared" si="64"/>
        <v>0.24678909963309476</v>
      </c>
      <c r="V118" s="15">
        <f t="shared" si="64"/>
        <v>0.23699412406694673</v>
      </c>
      <c r="W118" s="15">
        <f t="shared" si="64"/>
        <v>3.8429168233555182E-2</v>
      </c>
      <c r="X118" s="16">
        <f t="shared" si="64"/>
        <v>3.8429168233555182E-2</v>
      </c>
      <c r="Y118" s="49">
        <f t="shared" si="66"/>
        <v>1.2775731947534474</v>
      </c>
      <c r="AA118" s="14">
        <f t="shared" si="65"/>
        <v>5.1669416348181341E-2</v>
      </c>
      <c r="AB118" s="15">
        <f t="shared" si="65"/>
        <v>5.1508100030846493E-2</v>
      </c>
      <c r="AC118" s="15">
        <f t="shared" si="65"/>
        <v>5.1508100030846493E-2</v>
      </c>
      <c r="AD118" s="15">
        <f t="shared" si="65"/>
        <v>0.14320978070007773</v>
      </c>
      <c r="AE118" s="15">
        <f t="shared" si="65"/>
        <v>0.27803621118468524</v>
      </c>
      <c r="AF118" s="15">
        <f t="shared" si="65"/>
        <v>-0.55666480712845701</v>
      </c>
      <c r="AG118" s="15">
        <f t="shared" si="65"/>
        <v>0.44333519287154299</v>
      </c>
      <c r="AH118" s="15">
        <f t="shared" si="65"/>
        <v>-0.38595669273011557</v>
      </c>
      <c r="AI118" s="15">
        <f t="shared" si="65"/>
        <v>-4.0031705694354609E-2</v>
      </c>
      <c r="AJ118" s="16">
        <f t="shared" si="65"/>
        <v>-4.0031705694354609E-2</v>
      </c>
      <c r="AK118" s="49">
        <f t="shared" si="67"/>
        <v>-3.4181100811015025E-3</v>
      </c>
    </row>
    <row r="119" spans="1:37" x14ac:dyDescent="0.35">
      <c r="A119" t="s">
        <v>15</v>
      </c>
      <c r="B119" s="14">
        <f t="shared" si="62"/>
        <v>0.81470349876854753</v>
      </c>
      <c r="C119" s="15">
        <f t="shared" si="62"/>
        <v>0.81520071223930868</v>
      </c>
      <c r="D119" s="15">
        <f t="shared" si="62"/>
        <v>0.81520071223930868</v>
      </c>
      <c r="E119" s="15">
        <f t="shared" si="62"/>
        <v>0.58901923541809709</v>
      </c>
      <c r="F119" s="15">
        <f t="shared" si="62"/>
        <v>0.38349342795221425</v>
      </c>
      <c r="G119" s="15">
        <f t="shared" si="62"/>
        <v>0.23123817302560765</v>
      </c>
      <c r="H119" s="15">
        <f t="shared" si="62"/>
        <v>0.2312381730256077</v>
      </c>
      <c r="I119" s="15">
        <f t="shared" si="62"/>
        <v>0.13086747892991304</v>
      </c>
      <c r="J119" s="15">
        <f t="shared" si="62"/>
        <v>9.8909137140446891E-3</v>
      </c>
      <c r="K119" s="16">
        <f t="shared" si="62"/>
        <v>9.8909137140446891E-3</v>
      </c>
      <c r="M119" s="50">
        <f t="shared" si="63"/>
        <v>-0.93905718533246074</v>
      </c>
      <c r="O119" s="14">
        <f t="shared" si="64"/>
        <v>0.1509617078628348</v>
      </c>
      <c r="P119" s="15">
        <f t="shared" si="64"/>
        <v>0.15064851100383253</v>
      </c>
      <c r="Q119" s="15">
        <f t="shared" si="64"/>
        <v>0.15064851100383253</v>
      </c>
      <c r="R119" s="15">
        <f t="shared" si="64"/>
        <v>0.24207557572557742</v>
      </c>
      <c r="S119" s="15">
        <f t="shared" si="64"/>
        <v>0.23642621866967414</v>
      </c>
      <c r="T119" s="15">
        <f t="shared" si="64"/>
        <v>0.17776708036138678</v>
      </c>
      <c r="U119" s="15">
        <f t="shared" si="64"/>
        <v>0.17776708036138683</v>
      </c>
      <c r="V119" s="15">
        <f t="shared" si="64"/>
        <v>0.11374118188844182</v>
      </c>
      <c r="W119" s="15">
        <f t="shared" si="64"/>
        <v>9.7930835399460108E-3</v>
      </c>
      <c r="X119" s="16">
        <f t="shared" si="64"/>
        <v>9.7930835399460108E-3</v>
      </c>
      <c r="Y119" s="49">
        <f t="shared" si="66"/>
        <v>1.4196220339568588</v>
      </c>
      <c r="AA119" s="14">
        <f t="shared" si="65"/>
        <v>0.18529650123145247</v>
      </c>
      <c r="AB119" s="15">
        <f t="shared" si="65"/>
        <v>0.18479928776069132</v>
      </c>
      <c r="AC119" s="15">
        <f t="shared" si="65"/>
        <v>0.18479928776069132</v>
      </c>
      <c r="AD119" s="15">
        <f t="shared" si="65"/>
        <v>0.41098076458190291</v>
      </c>
      <c r="AE119" s="15">
        <f t="shared" si="65"/>
        <v>-0.38349342795221425</v>
      </c>
      <c r="AF119" s="15">
        <f t="shared" si="65"/>
        <v>-0.23123817302560765</v>
      </c>
      <c r="AG119" s="15">
        <f t="shared" si="65"/>
        <v>-0.2312381730256077</v>
      </c>
      <c r="AH119" s="15">
        <f t="shared" si="65"/>
        <v>-0.13086747892991304</v>
      </c>
      <c r="AI119" s="15">
        <f t="shared" si="65"/>
        <v>-9.8909137140446891E-3</v>
      </c>
      <c r="AJ119" s="16">
        <f t="shared" si="65"/>
        <v>-9.8909137140446891E-3</v>
      </c>
      <c r="AK119" s="49">
        <f t="shared" si="67"/>
        <v>-3.0743239026694076E-2</v>
      </c>
    </row>
    <row r="120" spans="1:37" x14ac:dyDescent="0.35">
      <c r="A120" t="s">
        <v>17</v>
      </c>
      <c r="B120" s="14">
        <f t="shared" si="62"/>
        <v>0.81470349876854742</v>
      </c>
      <c r="C120" s="15">
        <f t="shared" si="62"/>
        <v>0.81520071223930857</v>
      </c>
      <c r="D120" s="15">
        <f t="shared" si="62"/>
        <v>0.81520071223930857</v>
      </c>
      <c r="E120" s="15">
        <f t="shared" si="62"/>
        <v>0.58901923541809709</v>
      </c>
      <c r="F120" s="15">
        <f t="shared" si="62"/>
        <v>0.38349342795221414</v>
      </c>
      <c r="G120" s="15">
        <f t="shared" si="62"/>
        <v>0.23123817302560765</v>
      </c>
      <c r="H120" s="15">
        <f t="shared" si="62"/>
        <v>0.23123817302560765</v>
      </c>
      <c r="I120" s="15">
        <f t="shared" si="62"/>
        <v>0.13086747892991302</v>
      </c>
      <c r="J120" s="15">
        <f t="shared" si="62"/>
        <v>9.8909137140446891E-3</v>
      </c>
      <c r="K120" s="16">
        <f t="shared" si="62"/>
        <v>9.8909137140446891E-3</v>
      </c>
      <c r="M120" s="50">
        <f t="shared" si="63"/>
        <v>-0.93905718533246052</v>
      </c>
      <c r="O120" s="14">
        <f t="shared" si="64"/>
        <v>0.15096170786283489</v>
      </c>
      <c r="P120" s="15">
        <f t="shared" si="64"/>
        <v>0.15064851100383259</v>
      </c>
      <c r="Q120" s="15">
        <f t="shared" si="64"/>
        <v>0.15064851100383259</v>
      </c>
      <c r="R120" s="15">
        <f t="shared" si="64"/>
        <v>0.24207557572557742</v>
      </c>
      <c r="S120" s="15">
        <f t="shared" si="64"/>
        <v>0.23642621866967406</v>
      </c>
      <c r="T120" s="15">
        <f t="shared" si="64"/>
        <v>0.17776708036138678</v>
      </c>
      <c r="U120" s="15">
        <f t="shared" si="64"/>
        <v>0.17776708036138678</v>
      </c>
      <c r="V120" s="15">
        <f t="shared" si="64"/>
        <v>0.11374118188844179</v>
      </c>
      <c r="W120" s="15">
        <f t="shared" si="64"/>
        <v>9.7930835399460108E-3</v>
      </c>
      <c r="X120" s="16">
        <f t="shared" si="64"/>
        <v>9.7930835399460108E-3</v>
      </c>
      <c r="Y120" s="49">
        <f t="shared" si="66"/>
        <v>1.419622033956859</v>
      </c>
      <c r="AA120" s="14">
        <f t="shared" si="65"/>
        <v>0.18529650123145258</v>
      </c>
      <c r="AB120" s="15">
        <f t="shared" si="65"/>
        <v>-0.81520071223930857</v>
      </c>
      <c r="AC120" s="15">
        <f t="shared" si="65"/>
        <v>0.18479928776069143</v>
      </c>
      <c r="AD120" s="15">
        <f t="shared" si="65"/>
        <v>-0.58901923541809709</v>
      </c>
      <c r="AE120" s="15">
        <f t="shared" si="65"/>
        <v>0.61650657204778581</v>
      </c>
      <c r="AF120" s="15">
        <f t="shared" si="65"/>
        <v>-0.23123817302560765</v>
      </c>
      <c r="AG120" s="15">
        <f t="shared" si="65"/>
        <v>0.76876182697439233</v>
      </c>
      <c r="AH120" s="15">
        <f t="shared" si="65"/>
        <v>-0.13086747892991302</v>
      </c>
      <c r="AI120" s="15">
        <f t="shared" si="65"/>
        <v>-9.8909137140446891E-3</v>
      </c>
      <c r="AJ120" s="16">
        <f t="shared" si="65"/>
        <v>-9.8909137140446891E-3</v>
      </c>
      <c r="AK120" s="49">
        <f t="shared" si="67"/>
        <v>-3.0743239026693576E-2</v>
      </c>
    </row>
    <row r="121" spans="1:37" x14ac:dyDescent="0.35">
      <c r="A121" t="s">
        <v>18</v>
      </c>
      <c r="B121" s="26">
        <f t="shared" si="62"/>
        <v>0.50165604076157377</v>
      </c>
      <c r="C121" s="27">
        <f t="shared" si="62"/>
        <v>0.50248029150470086</v>
      </c>
      <c r="D121" s="27">
        <f t="shared" si="62"/>
        <v>0.50248029150470086</v>
      </c>
      <c r="E121" s="27">
        <f t="shared" si="62"/>
        <v>0.24706445469916175</v>
      </c>
      <c r="F121" s="27">
        <f t="shared" si="62"/>
        <v>0.12466360630947508</v>
      </c>
      <c r="G121" s="27">
        <f t="shared" si="62"/>
        <v>6.4430050071774075E-2</v>
      </c>
      <c r="H121" s="27">
        <f t="shared" si="62"/>
        <v>6.4430050071774075E-2</v>
      </c>
      <c r="I121" s="27">
        <f t="shared" si="62"/>
        <v>3.3325040807298728E-2</v>
      </c>
      <c r="J121" s="27">
        <f t="shared" si="62"/>
        <v>2.2819476810561176E-3</v>
      </c>
      <c r="K121" s="28">
        <f t="shared" si="62"/>
        <v>2.2819476810561176E-3</v>
      </c>
      <c r="M121" s="57">
        <f t="shared" si="63"/>
        <v>-2.429145380463984</v>
      </c>
      <c r="O121" s="26">
        <f t="shared" si="64"/>
        <v>0.24999725752899601</v>
      </c>
      <c r="P121" s="27">
        <f t="shared" si="64"/>
        <v>0.24999384815405171</v>
      </c>
      <c r="Q121" s="27">
        <f t="shared" si="64"/>
        <v>0.24999384815405171</v>
      </c>
      <c r="R121" s="27">
        <f t="shared" si="64"/>
        <v>0.18602360992336761</v>
      </c>
      <c r="S121" s="27">
        <f t="shared" si="64"/>
        <v>0.10912259157139129</v>
      </c>
      <c r="T121" s="27">
        <f t="shared" si="64"/>
        <v>6.0278818719522766E-2</v>
      </c>
      <c r="U121" s="27">
        <f t="shared" si="64"/>
        <v>6.0278818719522766E-2</v>
      </c>
      <c r="V121" s="27">
        <f t="shared" si="64"/>
        <v>3.2214482462490604E-2</v>
      </c>
      <c r="W121" s="27">
        <f t="shared" si="64"/>
        <v>2.27674039583704E-3</v>
      </c>
      <c r="X121" s="28">
        <f t="shared" si="64"/>
        <v>2.27674039583704E-3</v>
      </c>
      <c r="Y121" s="49">
        <f t="shared" si="66"/>
        <v>1.2024567560250683</v>
      </c>
      <c r="AA121" s="26">
        <f t="shared" si="65"/>
        <v>-0.50165604076157377</v>
      </c>
      <c r="AB121" s="27">
        <f t="shared" si="65"/>
        <v>0.49751970849529914</v>
      </c>
      <c r="AC121" s="27">
        <f t="shared" si="65"/>
        <v>-0.50248029150470086</v>
      </c>
      <c r="AD121" s="27">
        <f t="shared" si="65"/>
        <v>0.75293554530083828</v>
      </c>
      <c r="AE121" s="27">
        <f t="shared" si="65"/>
        <v>-0.12466360630947508</v>
      </c>
      <c r="AF121" s="27">
        <f t="shared" si="65"/>
        <v>-6.4430050071774075E-2</v>
      </c>
      <c r="AG121" s="27">
        <f t="shared" si="65"/>
        <v>-6.4430050071774075E-2</v>
      </c>
      <c r="AH121" s="27">
        <f t="shared" si="65"/>
        <v>-3.3325040807298728E-2</v>
      </c>
      <c r="AI121" s="27">
        <f t="shared" si="65"/>
        <v>-2.2819476810561176E-3</v>
      </c>
      <c r="AJ121" s="28">
        <f t="shared" si="65"/>
        <v>-2.2819476810561176E-3</v>
      </c>
      <c r="AK121" s="49">
        <f t="shared" si="67"/>
        <v>-4.5093721092571412E-2</v>
      </c>
    </row>
    <row r="122" spans="1:37" x14ac:dyDescent="0.35">
      <c r="O122" s="49">
        <f>SUM(O113:O121)</f>
        <v>0.7039820751871616</v>
      </c>
      <c r="P122" s="49">
        <f t="shared" ref="P122:X122" si="68">SUM(P113:P121)</f>
        <v>0.70289203905419062</v>
      </c>
      <c r="Q122" s="49">
        <f t="shared" si="68"/>
        <v>0.70289203905419062</v>
      </c>
      <c r="R122" s="49">
        <f t="shared" si="68"/>
        <v>1.068643580149526</v>
      </c>
      <c r="S122" s="49">
        <f t="shared" si="68"/>
        <v>1.2887693512742695</v>
      </c>
      <c r="T122" s="49">
        <f t="shared" si="68"/>
        <v>1.4064435172996079</v>
      </c>
      <c r="U122" s="49">
        <f t="shared" si="68"/>
        <v>1.4064435172996079</v>
      </c>
      <c r="V122" s="49">
        <f t="shared" si="68"/>
        <v>1.4163931195654615</v>
      </c>
      <c r="W122" s="49">
        <f t="shared" si="68"/>
        <v>0.68412938479100693</v>
      </c>
      <c r="X122" s="49">
        <f t="shared" si="68"/>
        <v>0.68412938479100693</v>
      </c>
      <c r="AA122" s="49">
        <f>SUM(AA113:AA121)</f>
        <v>2.5521670878948632E-2</v>
      </c>
      <c r="AB122" s="49">
        <f t="shared" ref="AB122:AJ122" si="69">SUM(AB113:AB121)</f>
        <v>2.5119002304613391E-2</v>
      </c>
      <c r="AC122" s="49">
        <f t="shared" si="69"/>
        <v>2.5119002304613391E-2</v>
      </c>
      <c r="AD122" s="49">
        <f t="shared" si="69"/>
        <v>2.3864357382319734E-2</v>
      </c>
      <c r="AE122" s="49">
        <f t="shared" si="69"/>
        <v>1.2643242004123492E-2</v>
      </c>
      <c r="AF122" s="49">
        <f t="shared" si="69"/>
        <v>-2.9253046808435101E-3</v>
      </c>
      <c r="AG122" s="49">
        <f t="shared" si="69"/>
        <v>-2.9253046808435379E-3</v>
      </c>
      <c r="AH122" s="49">
        <f t="shared" si="69"/>
        <v>-1.9372389881666507E-2</v>
      </c>
      <c r="AI122" s="49">
        <f t="shared" si="69"/>
        <v>-4.8420672799317804E-2</v>
      </c>
      <c r="AJ122" s="49">
        <f t="shared" si="69"/>
        <v>-4.8420672799317749E-2</v>
      </c>
      <c r="AK122" s="49">
        <f>SUMSQ(AK113:AK121)</f>
        <v>7.5080640882955341E-3</v>
      </c>
    </row>
    <row r="123" spans="1:37" x14ac:dyDescent="0.35">
      <c r="A123" t="s">
        <v>20</v>
      </c>
      <c r="B123" s="58">
        <f t="shared" ref="B123:K123" si="70">B106-AA122/O122</f>
        <v>-2.4345215396262625</v>
      </c>
      <c r="C123" s="59">
        <f t="shared" si="70"/>
        <v>-2.4373019469113446</v>
      </c>
      <c r="D123" s="59">
        <f t="shared" si="70"/>
        <v>-2.4373019469113446</v>
      </c>
      <c r="E123" s="59">
        <f t="shared" si="70"/>
        <v>-1.2996451286663961</v>
      </c>
      <c r="F123" s="59">
        <f t="shared" si="70"/>
        <v>-0.45246507536387953</v>
      </c>
      <c r="G123" s="59">
        <f t="shared" si="70"/>
        <v>0.28601164993741152</v>
      </c>
      <c r="H123" s="59">
        <f t="shared" si="70"/>
        <v>0.28601164993741146</v>
      </c>
      <c r="I123" s="59">
        <f t="shared" si="70"/>
        <v>0.98958642838865962</v>
      </c>
      <c r="J123" s="59">
        <f t="shared" si="70"/>
        <v>3.759574412602297</v>
      </c>
      <c r="K123" s="60">
        <f t="shared" si="70"/>
        <v>3.759574412602297</v>
      </c>
      <c r="L123" s="49">
        <f>AVERAGE(B123:K123)</f>
        <v>1.9522915988848589E-3</v>
      </c>
    </row>
    <row r="124" spans="1:37" x14ac:dyDescent="0.35">
      <c r="A124" t="s">
        <v>21</v>
      </c>
      <c r="B124" s="29">
        <f>B123-L123</f>
        <v>-2.4364738312251473</v>
      </c>
      <c r="C124" s="46">
        <f>C123-L123</f>
        <v>-2.4392542385102294</v>
      </c>
      <c r="D124" s="46">
        <f>D123-L123</f>
        <v>-2.4392542385102294</v>
      </c>
      <c r="E124" s="46">
        <f>E123-L123</f>
        <v>-1.3015974202652809</v>
      </c>
      <c r="F124" s="46">
        <f>F123-L123</f>
        <v>-0.45441736696276441</v>
      </c>
      <c r="G124" s="46">
        <f>G123-L123</f>
        <v>0.28405935833852664</v>
      </c>
      <c r="H124" s="46">
        <f>H123-L123</f>
        <v>0.28405935833852658</v>
      </c>
      <c r="I124" s="46">
        <f>I123-L123</f>
        <v>0.98763413678977474</v>
      </c>
      <c r="J124" s="46">
        <f>J123-L123</f>
        <v>3.7576221210034122</v>
      </c>
      <c r="K124" s="30">
        <f>K123-L123</f>
        <v>3.7576221210034122</v>
      </c>
      <c r="L124" s="49">
        <f>AVERAGE(B124:K124)</f>
        <v>0</v>
      </c>
    </row>
    <row r="125" spans="1:37" x14ac:dyDescent="0.35">
      <c r="M125" s="49"/>
    </row>
    <row r="126" spans="1:37" x14ac:dyDescent="0.35">
      <c r="A126" t="s">
        <v>23</v>
      </c>
      <c r="B126" s="4">
        <f>B108+1</f>
        <v>7</v>
      </c>
    </row>
    <row r="127" spans="1:37" x14ac:dyDescent="0.35">
      <c r="B127" s="4"/>
    </row>
    <row r="128" spans="1:37" x14ac:dyDescent="0.35">
      <c r="B128" t="s">
        <v>1</v>
      </c>
      <c r="O128" t="s">
        <v>26</v>
      </c>
      <c r="AA128" t="s">
        <v>27</v>
      </c>
    </row>
    <row r="130" spans="1:37" x14ac:dyDescent="0.35">
      <c r="B130">
        <v>1</v>
      </c>
      <c r="C130">
        <v>2</v>
      </c>
      <c r="D130">
        <v>3</v>
      </c>
      <c r="E130">
        <v>4</v>
      </c>
      <c r="F130">
        <v>5</v>
      </c>
      <c r="G130">
        <v>6</v>
      </c>
      <c r="H130">
        <v>7</v>
      </c>
      <c r="I130">
        <v>8</v>
      </c>
      <c r="J130">
        <v>9</v>
      </c>
      <c r="K130">
        <v>10</v>
      </c>
      <c r="M130" t="s">
        <v>3</v>
      </c>
      <c r="O130">
        <v>1</v>
      </c>
      <c r="P130">
        <v>2</v>
      </c>
      <c r="Q130">
        <v>3</v>
      </c>
      <c r="R130">
        <v>4</v>
      </c>
      <c r="S130">
        <v>5</v>
      </c>
      <c r="T130">
        <v>6</v>
      </c>
      <c r="U130">
        <v>7</v>
      </c>
      <c r="V130">
        <v>8</v>
      </c>
      <c r="W130">
        <v>9</v>
      </c>
      <c r="X130">
        <v>10</v>
      </c>
      <c r="AA130">
        <v>1</v>
      </c>
      <c r="AB130">
        <v>2</v>
      </c>
      <c r="AC130">
        <v>3</v>
      </c>
      <c r="AD130">
        <v>4</v>
      </c>
      <c r="AE130">
        <v>5</v>
      </c>
      <c r="AF130">
        <v>6</v>
      </c>
      <c r="AG130">
        <v>7</v>
      </c>
      <c r="AH130">
        <v>8</v>
      </c>
      <c r="AI130">
        <v>9</v>
      </c>
      <c r="AJ130">
        <v>10</v>
      </c>
    </row>
    <row r="131" spans="1:37" x14ac:dyDescent="0.35">
      <c r="A131" t="s">
        <v>6</v>
      </c>
      <c r="B131" s="5">
        <f t="shared" ref="B131:K139" si="71">EXP($M113-B$124)/(1+EXP($M113-B$124))</f>
        <v>0.99828821720004945</v>
      </c>
      <c r="C131" s="47">
        <f t="shared" si="71"/>
        <v>0.99829296192965178</v>
      </c>
      <c r="D131" s="47">
        <f t="shared" si="71"/>
        <v>0.99829296192965178</v>
      </c>
      <c r="E131" s="47">
        <f t="shared" si="71"/>
        <v>0.99469417586290942</v>
      </c>
      <c r="F131" s="47">
        <f t="shared" si="71"/>
        <v>0.98770814206508484</v>
      </c>
      <c r="G131" s="47">
        <f t="shared" si="71"/>
        <v>0.97461721088819675</v>
      </c>
      <c r="H131" s="47">
        <f t="shared" si="71"/>
        <v>0.97461721088819675</v>
      </c>
      <c r="I131" s="47">
        <f t="shared" si="71"/>
        <v>0.94999808484806003</v>
      </c>
      <c r="J131" s="47">
        <f t="shared" si="71"/>
        <v>0.54349247492415909</v>
      </c>
      <c r="K131" s="7">
        <f t="shared" si="71"/>
        <v>0.54349247492415909</v>
      </c>
      <c r="M131" s="48">
        <f t="shared" ref="M131:M139" si="72">M113+AK131/Y131</f>
        <v>3.9885417231776681</v>
      </c>
      <c r="O131" s="5">
        <f t="shared" ref="O131:X139" si="73">B131*(1-B131)</f>
        <v>1.7088525995963388E-3</v>
      </c>
      <c r="P131" s="47">
        <f t="shared" si="73"/>
        <v>1.7041240913746032E-3</v>
      </c>
      <c r="Q131" s="47">
        <f t="shared" si="73"/>
        <v>1.7041240913746032E-3</v>
      </c>
      <c r="R131" s="47">
        <f t="shared" si="73"/>
        <v>5.2776723673168425E-3</v>
      </c>
      <c r="S131" s="47">
        <f t="shared" si="73"/>
        <v>1.2140768163423025E-2</v>
      </c>
      <c r="T131" s="47">
        <f t="shared" si="73"/>
        <v>2.4738503128708973E-2</v>
      </c>
      <c r="U131" s="47">
        <f t="shared" si="73"/>
        <v>2.4738503128708973E-2</v>
      </c>
      <c r="V131" s="47">
        <f t="shared" si="73"/>
        <v>4.7501723633078162E-2</v>
      </c>
      <c r="W131" s="47">
        <f t="shared" si="73"/>
        <v>0.24810840462497138</v>
      </c>
      <c r="X131" s="7">
        <f t="shared" si="73"/>
        <v>0.24810840462497138</v>
      </c>
      <c r="Y131" s="49">
        <f>SUM(O131:X131)</f>
        <v>0.61573108045352432</v>
      </c>
      <c r="AA131" s="5" t="str">
        <f t="shared" ref="AA131:AJ139" si="74">IF(ISNUMBER(B5),B5-B131,"")</f>
        <v/>
      </c>
      <c r="AB131" s="47">
        <f t="shared" si="74"/>
        <v>1.7070380703482213E-3</v>
      </c>
      <c r="AC131" s="47">
        <f t="shared" si="74"/>
        <v>1.7070380703482213E-3</v>
      </c>
      <c r="AD131" s="47">
        <f t="shared" si="74"/>
        <v>5.3058241370905757E-3</v>
      </c>
      <c r="AE131" s="47">
        <f t="shared" si="74"/>
        <v>1.2291857934915162E-2</v>
      </c>
      <c r="AF131" s="47">
        <f t="shared" si="74"/>
        <v>2.538278911180325E-2</v>
      </c>
      <c r="AG131" s="47">
        <f t="shared" si="74"/>
        <v>2.538278911180325E-2</v>
      </c>
      <c r="AH131" s="47">
        <f t="shared" si="74"/>
        <v>5.0001915151939968E-2</v>
      </c>
      <c r="AI131" s="47">
        <f t="shared" si="74"/>
        <v>-0.54349247492415909</v>
      </c>
      <c r="AJ131" s="7">
        <f t="shared" si="74"/>
        <v>0.45650752507584091</v>
      </c>
      <c r="AK131" s="49">
        <f>SUM(AA131:AJ131)</f>
        <v>3.4794301739930478E-2</v>
      </c>
    </row>
    <row r="132" spans="1:37" x14ac:dyDescent="0.35">
      <c r="A132" t="s">
        <v>7</v>
      </c>
      <c r="B132" s="14">
        <f t="shared" si="71"/>
        <v>0.99289914211540453</v>
      </c>
      <c r="C132" s="15">
        <f t="shared" si="71"/>
        <v>0.99291871835711831</v>
      </c>
      <c r="D132" s="15">
        <f t="shared" si="71"/>
        <v>0.99291871835711831</v>
      </c>
      <c r="E132" s="15">
        <f t="shared" si="71"/>
        <v>0.97823692296772613</v>
      </c>
      <c r="F132" s="15">
        <f t="shared" si="71"/>
        <v>0.95065698158986023</v>
      </c>
      <c r="G132" s="15">
        <f t="shared" si="71"/>
        <v>0.9020206167431043</v>
      </c>
      <c r="H132" s="15">
        <f t="shared" si="71"/>
        <v>0.9020206167431043</v>
      </c>
      <c r="I132" s="15">
        <f t="shared" si="71"/>
        <v>0.81999380471272365</v>
      </c>
      <c r="J132" s="15">
        <f t="shared" si="71"/>
        <v>0.22206333701427272</v>
      </c>
      <c r="K132" s="16">
        <f t="shared" si="71"/>
        <v>0.22206333701427272</v>
      </c>
      <c r="M132" s="50">
        <f t="shared" si="72"/>
        <v>2.5358266132163334</v>
      </c>
      <c r="O132" s="14">
        <f t="shared" si="73"/>
        <v>7.0504357018982469E-3</v>
      </c>
      <c r="P132" s="15">
        <f t="shared" si="73"/>
        <v>7.0311370931758739E-3</v>
      </c>
      <c r="Q132" s="15">
        <f t="shared" si="73"/>
        <v>7.0311370931758739E-3</v>
      </c>
      <c r="R132" s="15">
        <f t="shared" si="73"/>
        <v>2.1289445510361184E-2</v>
      </c>
      <c r="S132" s="15">
        <f t="shared" si="73"/>
        <v>4.6908284944316377E-2</v>
      </c>
      <c r="T132" s="15">
        <f t="shared" si="73"/>
        <v>8.8379423713494054E-2</v>
      </c>
      <c r="U132" s="15">
        <f t="shared" si="73"/>
        <v>8.8379423713494054E-2</v>
      </c>
      <c r="V132" s="15">
        <f t="shared" si="73"/>
        <v>0.14760396494547529</v>
      </c>
      <c r="W132" s="15">
        <f t="shared" si="73"/>
        <v>0.17275121136835825</v>
      </c>
      <c r="X132" s="16">
        <f t="shared" si="73"/>
        <v>0.17275121136835825</v>
      </c>
      <c r="Y132" s="49">
        <f t="shared" ref="Y132:Y139" si="75">SUM(O132:X132)</f>
        <v>0.75917567545210751</v>
      </c>
      <c r="AA132" s="14">
        <f t="shared" si="74"/>
        <v>7.1008578845954684E-3</v>
      </c>
      <c r="AB132" s="15">
        <f t="shared" si="74"/>
        <v>7.0812816428816872E-3</v>
      </c>
      <c r="AC132" s="15">
        <f t="shared" si="74"/>
        <v>7.0812816428816872E-3</v>
      </c>
      <c r="AD132" s="15">
        <f t="shared" si="74"/>
        <v>-0.97823692296772613</v>
      </c>
      <c r="AE132" s="15">
        <f t="shared" si="74"/>
        <v>4.9343018410139772E-2</v>
      </c>
      <c r="AF132" s="15">
        <f t="shared" si="74"/>
        <v>9.7979383256895702E-2</v>
      </c>
      <c r="AG132" s="15">
        <f t="shared" si="74"/>
        <v>9.7979383256895702E-2</v>
      </c>
      <c r="AH132" s="15">
        <f t="shared" si="74"/>
        <v>0.18000619528727635</v>
      </c>
      <c r="AI132" s="15">
        <f t="shared" si="74"/>
        <v>0.77793666298572728</v>
      </c>
      <c r="AJ132" s="16">
        <f t="shared" si="74"/>
        <v>-0.22206333701427272</v>
      </c>
      <c r="AK132" s="49">
        <f t="shared" ref="AK132:AK139" si="76">SUM(AA132:AJ132)</f>
        <v>2.4207804385294796E-2</v>
      </c>
    </row>
    <row r="133" spans="1:37" x14ac:dyDescent="0.35">
      <c r="A133" t="s">
        <v>8</v>
      </c>
      <c r="B133" s="14">
        <f t="shared" si="71"/>
        <v>0.97830464673849915</v>
      </c>
      <c r="C133" s="15">
        <f t="shared" si="71"/>
        <v>0.97836358153715508</v>
      </c>
      <c r="D133" s="15">
        <f t="shared" si="71"/>
        <v>0.97836358153715508</v>
      </c>
      <c r="E133" s="15">
        <f t="shared" si="71"/>
        <v>0.93546563922854675</v>
      </c>
      <c r="F133" s="15">
        <f t="shared" si="71"/>
        <v>0.86136413956994018</v>
      </c>
      <c r="G133" s="15">
        <f t="shared" si="71"/>
        <v>0.74804070146418089</v>
      </c>
      <c r="H133" s="15">
        <f t="shared" si="71"/>
        <v>0.74804070146418089</v>
      </c>
      <c r="I133" s="15">
        <f t="shared" si="71"/>
        <v>0.59498571313976922</v>
      </c>
      <c r="J133" s="15">
        <f t="shared" si="71"/>
        <v>8.4294905517660945E-2</v>
      </c>
      <c r="K133" s="16">
        <f t="shared" si="71"/>
        <v>8.4294905517660945E-2</v>
      </c>
      <c r="M133" s="50">
        <f t="shared" si="72"/>
        <v>1.380599943114809</v>
      </c>
      <c r="O133" s="14">
        <f t="shared" si="73"/>
        <v>2.1224664908359534E-2</v>
      </c>
      <c r="P133" s="15">
        <f t="shared" si="73"/>
        <v>2.1168283858945584E-2</v>
      </c>
      <c r="Q133" s="15">
        <f t="shared" si="73"/>
        <v>2.1168283858945584E-2</v>
      </c>
      <c r="R133" s="15">
        <f t="shared" si="73"/>
        <v>6.0369677051273163E-2</v>
      </c>
      <c r="S133" s="15">
        <f t="shared" si="73"/>
        <v>0.1194159586328768</v>
      </c>
      <c r="T133" s="15">
        <f t="shared" si="73"/>
        <v>0.18847581041715708</v>
      </c>
      <c r="U133" s="15">
        <f t="shared" si="73"/>
        <v>0.18847581041715708</v>
      </c>
      <c r="V133" s="15">
        <f t="shared" si="73"/>
        <v>0.24097771429932946</v>
      </c>
      <c r="W133" s="15">
        <f t="shared" si="73"/>
        <v>7.718927442142956E-2</v>
      </c>
      <c r="X133" s="16">
        <f t="shared" si="73"/>
        <v>7.718927442142956E-2</v>
      </c>
      <c r="Y133" s="49">
        <f t="shared" si="75"/>
        <v>1.0156547522869035</v>
      </c>
      <c r="AA133" s="14">
        <f t="shared" si="74"/>
        <v>2.1695353261500849E-2</v>
      </c>
      <c r="AB133" s="15">
        <f t="shared" si="74"/>
        <v>2.163641846284492E-2</v>
      </c>
      <c r="AC133" s="15">
        <f t="shared" si="74"/>
        <v>2.163641846284492E-2</v>
      </c>
      <c r="AD133" s="15">
        <f t="shared" si="74"/>
        <v>6.4534360771453247E-2</v>
      </c>
      <c r="AE133" s="15">
        <f t="shared" si="74"/>
        <v>0.13863586043005982</v>
      </c>
      <c r="AF133" s="15">
        <f t="shared" si="74"/>
        <v>0.25195929853581911</v>
      </c>
      <c r="AG133" s="15">
        <f t="shared" si="74"/>
        <v>-0.74804070146418089</v>
      </c>
      <c r="AH133" s="15">
        <f t="shared" si="74"/>
        <v>0.40501428686023078</v>
      </c>
      <c r="AI133" s="15">
        <f t="shared" si="74"/>
        <v>-8.4294905517660945E-2</v>
      </c>
      <c r="AJ133" s="16">
        <f t="shared" si="74"/>
        <v>-8.4294905517660945E-2</v>
      </c>
      <c r="AK133" s="49">
        <f t="shared" si="76"/>
        <v>8.4814842852508621E-3</v>
      </c>
    </row>
    <row r="134" spans="1:37" x14ac:dyDescent="0.35">
      <c r="A134" t="s">
        <v>10</v>
      </c>
      <c r="B134" s="14">
        <f t="shared" si="71"/>
        <v>0.97830464673849915</v>
      </c>
      <c r="C134" s="15">
        <f t="shared" si="71"/>
        <v>0.97836358153715508</v>
      </c>
      <c r="D134" s="15">
        <f t="shared" si="71"/>
        <v>0.97836358153715508</v>
      </c>
      <c r="E134" s="15">
        <f t="shared" si="71"/>
        <v>0.93546563922854675</v>
      </c>
      <c r="F134" s="15">
        <f t="shared" si="71"/>
        <v>0.86136413956994018</v>
      </c>
      <c r="G134" s="15">
        <f t="shared" si="71"/>
        <v>0.74804070146418089</v>
      </c>
      <c r="H134" s="15">
        <f t="shared" si="71"/>
        <v>0.74804070146418089</v>
      </c>
      <c r="I134" s="15">
        <f t="shared" si="71"/>
        <v>0.59498571313976922</v>
      </c>
      <c r="J134" s="15">
        <f t="shared" si="71"/>
        <v>8.4294905517660945E-2</v>
      </c>
      <c r="K134" s="16">
        <f t="shared" si="71"/>
        <v>8.4294905517660945E-2</v>
      </c>
      <c r="M134" s="50">
        <f t="shared" si="72"/>
        <v>1.380599943114809</v>
      </c>
      <c r="O134" s="14">
        <f t="shared" si="73"/>
        <v>2.1224664908359534E-2</v>
      </c>
      <c r="P134" s="15">
        <f t="shared" si="73"/>
        <v>2.1168283858945584E-2</v>
      </c>
      <c r="Q134" s="15">
        <f t="shared" si="73"/>
        <v>2.1168283858945584E-2</v>
      </c>
      <c r="R134" s="15">
        <f t="shared" si="73"/>
        <v>6.0369677051273163E-2</v>
      </c>
      <c r="S134" s="15">
        <f t="shared" si="73"/>
        <v>0.1194159586328768</v>
      </c>
      <c r="T134" s="15">
        <f t="shared" si="73"/>
        <v>0.18847581041715708</v>
      </c>
      <c r="U134" s="15">
        <f t="shared" si="73"/>
        <v>0.18847581041715708</v>
      </c>
      <c r="V134" s="15">
        <f t="shared" si="73"/>
        <v>0.24097771429932946</v>
      </c>
      <c r="W134" s="15">
        <f t="shared" si="73"/>
        <v>7.718927442142956E-2</v>
      </c>
      <c r="X134" s="16">
        <f t="shared" si="73"/>
        <v>7.718927442142956E-2</v>
      </c>
      <c r="Y134" s="49">
        <f t="shared" si="75"/>
        <v>1.0156547522869035</v>
      </c>
      <c r="AA134" s="14">
        <f t="shared" si="74"/>
        <v>2.1695353261500849E-2</v>
      </c>
      <c r="AB134" s="15">
        <f t="shared" si="74"/>
        <v>2.163641846284492E-2</v>
      </c>
      <c r="AC134" s="15">
        <f t="shared" si="74"/>
        <v>2.163641846284492E-2</v>
      </c>
      <c r="AD134" s="15">
        <f t="shared" si="74"/>
        <v>6.4534360771453247E-2</v>
      </c>
      <c r="AE134" s="15">
        <f t="shared" si="74"/>
        <v>0.13863586043005982</v>
      </c>
      <c r="AF134" s="15">
        <f t="shared" si="74"/>
        <v>0.25195929853581911</v>
      </c>
      <c r="AG134" s="15">
        <f t="shared" si="74"/>
        <v>-0.74804070146418089</v>
      </c>
      <c r="AH134" s="15">
        <f t="shared" si="74"/>
        <v>0.40501428686023078</v>
      </c>
      <c r="AI134" s="15">
        <f t="shared" si="74"/>
        <v>-8.4294905517660945E-2</v>
      </c>
      <c r="AJ134" s="16">
        <f t="shared" si="74"/>
        <v>-8.4294905517660945E-2</v>
      </c>
      <c r="AK134" s="49">
        <f t="shared" si="76"/>
        <v>8.4814842852508621E-3</v>
      </c>
    </row>
    <row r="135" spans="1:37" x14ac:dyDescent="0.35">
      <c r="A135" t="s">
        <v>11</v>
      </c>
      <c r="B135" s="14">
        <f t="shared" si="71"/>
        <v>0.95004407345153996</v>
      </c>
      <c r="C135" s="15">
        <f t="shared" si="71"/>
        <v>0.95017586750467886</v>
      </c>
      <c r="D135" s="15">
        <f t="shared" si="71"/>
        <v>0.95017586750467886</v>
      </c>
      <c r="E135" s="15">
        <f t="shared" si="71"/>
        <v>0.85942118359638653</v>
      </c>
      <c r="F135" s="15">
        <f t="shared" si="71"/>
        <v>0.72378418546459489</v>
      </c>
      <c r="G135" s="15">
        <f t="shared" si="71"/>
        <v>0.55597292072121107</v>
      </c>
      <c r="H135" s="15">
        <f t="shared" si="71"/>
        <v>0.55597292072121107</v>
      </c>
      <c r="I135" s="15">
        <f t="shared" si="71"/>
        <v>0.38254952542106219</v>
      </c>
      <c r="J135" s="15">
        <f t="shared" si="71"/>
        <v>3.7372595760547661E-2</v>
      </c>
      <c r="K135" s="16">
        <f t="shared" si="71"/>
        <v>3.7372595760547661E-2</v>
      </c>
      <c r="M135" s="50">
        <f t="shared" si="72"/>
        <v>0.50664656117905016</v>
      </c>
      <c r="O135" s="14">
        <f t="shared" si="73"/>
        <v>4.7460331951144907E-2</v>
      </c>
      <c r="P135" s="15">
        <f t="shared" si="73"/>
        <v>4.7341688316409822E-2</v>
      </c>
      <c r="Q135" s="15">
        <f t="shared" si="73"/>
        <v>4.7341688316409822E-2</v>
      </c>
      <c r="R135" s="15">
        <f t="shared" si="73"/>
        <v>0.1208164127821726</v>
      </c>
      <c r="S135" s="15">
        <f t="shared" si="73"/>
        <v>0.19992063833594781</v>
      </c>
      <c r="T135" s="15">
        <f t="shared" si="73"/>
        <v>0.24686703214593703</v>
      </c>
      <c r="U135" s="15">
        <f t="shared" si="73"/>
        <v>0.24686703214593703</v>
      </c>
      <c r="V135" s="15">
        <f t="shared" si="73"/>
        <v>0.23620538602118227</v>
      </c>
      <c r="W135" s="15">
        <f t="shared" si="73"/>
        <v>3.5975884846666355E-2</v>
      </c>
      <c r="X135" s="16">
        <f t="shared" si="73"/>
        <v>3.5975884846666355E-2</v>
      </c>
      <c r="Y135" s="49">
        <f t="shared" si="75"/>
        <v>1.2647719797084738</v>
      </c>
      <c r="AA135" s="14">
        <f t="shared" si="74"/>
        <v>4.9955926548460039E-2</v>
      </c>
      <c r="AB135" s="15">
        <f t="shared" si="74"/>
        <v>4.9824132495321138E-2</v>
      </c>
      <c r="AC135" s="15">
        <f t="shared" si="74"/>
        <v>4.9824132495321138E-2</v>
      </c>
      <c r="AD135" s="15">
        <f t="shared" si="74"/>
        <v>0.14057881640361347</v>
      </c>
      <c r="AE135" s="15">
        <f t="shared" si="74"/>
        <v>-0.72378418546459489</v>
      </c>
      <c r="AF135" s="15">
        <f t="shared" si="74"/>
        <v>0.44402707927878893</v>
      </c>
      <c r="AG135" s="15">
        <f t="shared" si="74"/>
        <v>0.44402707927878893</v>
      </c>
      <c r="AH135" s="15">
        <f t="shared" si="74"/>
        <v>-0.38254952542106219</v>
      </c>
      <c r="AI135" s="15">
        <f t="shared" si="74"/>
        <v>-3.7372595760547661E-2</v>
      </c>
      <c r="AJ135" s="16">
        <f t="shared" si="74"/>
        <v>-3.7372595760547661E-2</v>
      </c>
      <c r="AK135" s="49">
        <f t="shared" si="76"/>
        <v>-2.8417359064587533E-3</v>
      </c>
    </row>
    <row r="136" spans="1:37" x14ac:dyDescent="0.35">
      <c r="A136" t="s">
        <v>13</v>
      </c>
      <c r="B136" s="14">
        <f t="shared" si="71"/>
        <v>0.95004407345153996</v>
      </c>
      <c r="C136" s="15">
        <f t="shared" si="71"/>
        <v>0.95017586750467886</v>
      </c>
      <c r="D136" s="15">
        <f t="shared" si="71"/>
        <v>0.95017586750467886</v>
      </c>
      <c r="E136" s="15">
        <f t="shared" si="71"/>
        <v>0.85942118359638653</v>
      </c>
      <c r="F136" s="15">
        <f t="shared" si="71"/>
        <v>0.72378418546459489</v>
      </c>
      <c r="G136" s="15">
        <f t="shared" si="71"/>
        <v>0.55597292072121107</v>
      </c>
      <c r="H136" s="15">
        <f t="shared" si="71"/>
        <v>0.55597292072121107</v>
      </c>
      <c r="I136" s="15">
        <f t="shared" si="71"/>
        <v>0.38254952542106219</v>
      </c>
      <c r="J136" s="15">
        <f t="shared" si="71"/>
        <v>3.7372595760547661E-2</v>
      </c>
      <c r="K136" s="16">
        <f t="shared" si="71"/>
        <v>3.7372595760547661E-2</v>
      </c>
      <c r="M136" s="50">
        <f t="shared" si="72"/>
        <v>0.50664656117905016</v>
      </c>
      <c r="O136" s="14">
        <f t="shared" si="73"/>
        <v>4.7460331951144907E-2</v>
      </c>
      <c r="P136" s="15">
        <f t="shared" si="73"/>
        <v>4.7341688316409822E-2</v>
      </c>
      <c r="Q136" s="15">
        <f t="shared" si="73"/>
        <v>4.7341688316409822E-2</v>
      </c>
      <c r="R136" s="15">
        <f t="shared" si="73"/>
        <v>0.1208164127821726</v>
      </c>
      <c r="S136" s="15">
        <f t="shared" si="73"/>
        <v>0.19992063833594781</v>
      </c>
      <c r="T136" s="15">
        <f t="shared" si="73"/>
        <v>0.24686703214593703</v>
      </c>
      <c r="U136" s="15">
        <f t="shared" si="73"/>
        <v>0.24686703214593703</v>
      </c>
      <c r="V136" s="15">
        <f t="shared" si="73"/>
        <v>0.23620538602118227</v>
      </c>
      <c r="W136" s="15">
        <f t="shared" si="73"/>
        <v>3.5975884846666355E-2</v>
      </c>
      <c r="X136" s="16">
        <f t="shared" si="73"/>
        <v>3.5975884846666355E-2</v>
      </c>
      <c r="Y136" s="49">
        <f t="shared" si="75"/>
        <v>1.2647719797084738</v>
      </c>
      <c r="AA136" s="14">
        <f t="shared" si="74"/>
        <v>4.9955926548460039E-2</v>
      </c>
      <c r="AB136" s="15">
        <f t="shared" si="74"/>
        <v>4.9824132495321138E-2</v>
      </c>
      <c r="AC136" s="15">
        <f t="shared" si="74"/>
        <v>4.9824132495321138E-2</v>
      </c>
      <c r="AD136" s="15">
        <f t="shared" si="74"/>
        <v>0.14057881640361347</v>
      </c>
      <c r="AE136" s="15">
        <f t="shared" si="74"/>
        <v>0.27621581453540511</v>
      </c>
      <c r="AF136" s="15">
        <f t="shared" si="74"/>
        <v>-0.55597292072121107</v>
      </c>
      <c r="AG136" s="15">
        <f t="shared" si="74"/>
        <v>0.44402707927878893</v>
      </c>
      <c r="AH136" s="15">
        <f t="shared" si="74"/>
        <v>-0.38254952542106219</v>
      </c>
      <c r="AI136" s="15">
        <f t="shared" si="74"/>
        <v>-3.7372595760547661E-2</v>
      </c>
      <c r="AJ136" s="16">
        <f t="shared" si="74"/>
        <v>-3.7372595760547661E-2</v>
      </c>
      <c r="AK136" s="49">
        <f t="shared" si="76"/>
        <v>-2.8417359064587533E-3</v>
      </c>
    </row>
    <row r="137" spans="1:37" x14ac:dyDescent="0.35">
      <c r="A137" t="s">
        <v>15</v>
      </c>
      <c r="B137" s="14">
        <f t="shared" si="71"/>
        <v>0.81718886194780038</v>
      </c>
      <c r="C137" s="15">
        <f t="shared" si="71"/>
        <v>0.81760386413681208</v>
      </c>
      <c r="D137" s="15">
        <f t="shared" si="71"/>
        <v>0.81760386413681208</v>
      </c>
      <c r="E137" s="15">
        <f t="shared" si="71"/>
        <v>0.58965521392035425</v>
      </c>
      <c r="F137" s="15">
        <f t="shared" si="71"/>
        <v>0.38115709989613294</v>
      </c>
      <c r="G137" s="15">
        <f t="shared" si="71"/>
        <v>0.2273884618587351</v>
      </c>
      <c r="H137" s="15">
        <f t="shared" si="71"/>
        <v>0.2273884618587351</v>
      </c>
      <c r="I137" s="15">
        <f t="shared" si="71"/>
        <v>0.12711725319761127</v>
      </c>
      <c r="J137" s="15">
        <f t="shared" si="71"/>
        <v>9.0430076957210351E-3</v>
      </c>
      <c r="K137" s="16">
        <f t="shared" si="71"/>
        <v>9.0430076957210351E-3</v>
      </c>
      <c r="M137" s="50">
        <f t="shared" si="72"/>
        <v>-0.9555532867260067</v>
      </c>
      <c r="O137" s="14">
        <f t="shared" si="73"/>
        <v>0.14939122585625922</v>
      </c>
      <c r="P137" s="15">
        <f t="shared" si="73"/>
        <v>0.14912778548536543</v>
      </c>
      <c r="Q137" s="15">
        <f t="shared" si="73"/>
        <v>0.14912778548536543</v>
      </c>
      <c r="R137" s="15">
        <f t="shared" si="73"/>
        <v>0.24196194261689552</v>
      </c>
      <c r="S137" s="15">
        <f t="shared" si="73"/>
        <v>0.23587636509490228</v>
      </c>
      <c r="T137" s="15">
        <f t="shared" si="73"/>
        <v>0.17568294927225367</v>
      </c>
      <c r="U137" s="15">
        <f t="shared" si="73"/>
        <v>0.17568294927225367</v>
      </c>
      <c r="V137" s="15">
        <f t="shared" si="73"/>
        <v>0.11095845713710567</v>
      </c>
      <c r="W137" s="15">
        <f t="shared" si="73"/>
        <v>8.9612317075361651E-3</v>
      </c>
      <c r="X137" s="16">
        <f t="shared" si="73"/>
        <v>8.9612317075361651E-3</v>
      </c>
      <c r="Y137" s="49">
        <f t="shared" si="75"/>
        <v>1.4057319236354733</v>
      </c>
      <c r="AA137" s="14">
        <f t="shared" si="74"/>
        <v>0.18281113805219962</v>
      </c>
      <c r="AB137" s="15">
        <f t="shared" si="74"/>
        <v>0.18239613586318792</v>
      </c>
      <c r="AC137" s="15">
        <f t="shared" si="74"/>
        <v>0.18239613586318792</v>
      </c>
      <c r="AD137" s="15">
        <f t="shared" si="74"/>
        <v>0.41034478607964575</v>
      </c>
      <c r="AE137" s="15">
        <f t="shared" si="74"/>
        <v>-0.38115709989613294</v>
      </c>
      <c r="AF137" s="15">
        <f t="shared" si="74"/>
        <v>-0.2273884618587351</v>
      </c>
      <c r="AG137" s="15">
        <f t="shared" si="74"/>
        <v>-0.2273884618587351</v>
      </c>
      <c r="AH137" s="15">
        <f t="shared" si="74"/>
        <v>-0.12711725319761127</v>
      </c>
      <c r="AI137" s="15">
        <f t="shared" si="74"/>
        <v>-9.0430076957210351E-3</v>
      </c>
      <c r="AJ137" s="16">
        <f t="shared" si="74"/>
        <v>-9.0430076957210351E-3</v>
      </c>
      <c r="AK137" s="49">
        <f t="shared" si="76"/>
        <v>-2.3189096344435181E-2</v>
      </c>
    </row>
    <row r="138" spans="1:37" x14ac:dyDescent="0.35">
      <c r="A138" t="s">
        <v>17</v>
      </c>
      <c r="B138" s="14">
        <f t="shared" si="71"/>
        <v>0.81718886194780038</v>
      </c>
      <c r="C138" s="15">
        <f t="shared" si="71"/>
        <v>0.81760386413681219</v>
      </c>
      <c r="D138" s="15">
        <f t="shared" si="71"/>
        <v>0.81760386413681219</v>
      </c>
      <c r="E138" s="15">
        <f t="shared" si="71"/>
        <v>0.58965521392035425</v>
      </c>
      <c r="F138" s="15">
        <f t="shared" si="71"/>
        <v>0.381157099896133</v>
      </c>
      <c r="G138" s="15">
        <f t="shared" si="71"/>
        <v>0.22738846185873515</v>
      </c>
      <c r="H138" s="15">
        <f t="shared" si="71"/>
        <v>0.22738846185873518</v>
      </c>
      <c r="I138" s="15">
        <f t="shared" si="71"/>
        <v>0.12711725319761127</v>
      </c>
      <c r="J138" s="15">
        <f t="shared" si="71"/>
        <v>9.0430076957210351E-3</v>
      </c>
      <c r="K138" s="16">
        <f t="shared" si="71"/>
        <v>9.0430076957210351E-3</v>
      </c>
      <c r="M138" s="50">
        <f t="shared" si="72"/>
        <v>-0.95555328672600681</v>
      </c>
      <c r="O138" s="14">
        <f t="shared" si="73"/>
        <v>0.14939122585625922</v>
      </c>
      <c r="P138" s="15">
        <f t="shared" si="73"/>
        <v>0.14912778548536534</v>
      </c>
      <c r="Q138" s="15">
        <f t="shared" si="73"/>
        <v>0.14912778548536534</v>
      </c>
      <c r="R138" s="15">
        <f t="shared" si="73"/>
        <v>0.24196194261689552</v>
      </c>
      <c r="S138" s="15">
        <f t="shared" si="73"/>
        <v>0.23587636509490228</v>
      </c>
      <c r="T138" s="15">
        <f t="shared" si="73"/>
        <v>0.1756829492722537</v>
      </c>
      <c r="U138" s="15">
        <f t="shared" si="73"/>
        <v>0.17568294927225372</v>
      </c>
      <c r="V138" s="15">
        <f t="shared" si="73"/>
        <v>0.11095845713710567</v>
      </c>
      <c r="W138" s="15">
        <f t="shared" si="73"/>
        <v>8.9612317075361651E-3</v>
      </c>
      <c r="X138" s="16">
        <f t="shared" si="73"/>
        <v>8.9612317075361651E-3</v>
      </c>
      <c r="Y138" s="49">
        <f t="shared" si="75"/>
        <v>1.4057319236354733</v>
      </c>
      <c r="AA138" s="14">
        <f t="shared" si="74"/>
        <v>0.18281113805219962</v>
      </c>
      <c r="AB138" s="15">
        <f t="shared" si="74"/>
        <v>-0.81760386413681219</v>
      </c>
      <c r="AC138" s="15">
        <f t="shared" si="74"/>
        <v>0.18239613586318781</v>
      </c>
      <c r="AD138" s="15">
        <f t="shared" si="74"/>
        <v>-0.58965521392035425</v>
      </c>
      <c r="AE138" s="15">
        <f t="shared" si="74"/>
        <v>0.618842900103867</v>
      </c>
      <c r="AF138" s="15">
        <f t="shared" si="74"/>
        <v>-0.22738846185873515</v>
      </c>
      <c r="AG138" s="15">
        <f t="shared" si="74"/>
        <v>0.77261153814126482</v>
      </c>
      <c r="AH138" s="15">
        <f t="shared" si="74"/>
        <v>-0.12711725319761127</v>
      </c>
      <c r="AI138" s="15">
        <f t="shared" si="74"/>
        <v>-9.0430076957210351E-3</v>
      </c>
      <c r="AJ138" s="16">
        <f t="shared" si="74"/>
        <v>-9.0430076957210351E-3</v>
      </c>
      <c r="AK138" s="49">
        <f t="shared" si="76"/>
        <v>-2.3189096344435708E-2</v>
      </c>
    </row>
    <row r="139" spans="1:37" x14ac:dyDescent="0.35">
      <c r="A139" t="s">
        <v>18</v>
      </c>
      <c r="B139" s="26">
        <f t="shared" si="71"/>
        <v>0.50183210449068549</v>
      </c>
      <c r="C139" s="27">
        <f t="shared" si="71"/>
        <v>0.50252719299065207</v>
      </c>
      <c r="D139" s="27">
        <f t="shared" si="71"/>
        <v>0.50252719299065207</v>
      </c>
      <c r="E139" s="27">
        <f t="shared" si="71"/>
        <v>0.24461389999099098</v>
      </c>
      <c r="F139" s="27">
        <f t="shared" si="71"/>
        <v>0.12188195760592895</v>
      </c>
      <c r="G139" s="27">
        <f t="shared" si="71"/>
        <v>6.21986565365601E-2</v>
      </c>
      <c r="H139" s="27">
        <f t="shared" si="71"/>
        <v>6.21986565365601E-2</v>
      </c>
      <c r="I139" s="27">
        <f t="shared" si="71"/>
        <v>3.1775158871242284E-2</v>
      </c>
      <c r="J139" s="27">
        <f t="shared" si="71"/>
        <v>2.0522431729123269E-3</v>
      </c>
      <c r="K139" s="28">
        <f t="shared" si="71"/>
        <v>2.0522431729123269E-3</v>
      </c>
      <c r="M139" s="57">
        <f t="shared" si="72"/>
        <v>-2.4573520526449069</v>
      </c>
      <c r="O139" s="26">
        <f t="shared" si="73"/>
        <v>0.24999664339313521</v>
      </c>
      <c r="P139" s="27">
        <f t="shared" si="73"/>
        <v>0.249993613295588</v>
      </c>
      <c r="Q139" s="27">
        <f t="shared" si="73"/>
        <v>0.249993613295588</v>
      </c>
      <c r="R139" s="27">
        <f t="shared" si="73"/>
        <v>0.18477793992218844</v>
      </c>
      <c r="S139" s="27">
        <f t="shared" si="73"/>
        <v>0.10702674601607549</v>
      </c>
      <c r="T139" s="27">
        <f t="shared" si="73"/>
        <v>5.8329983661607132E-2</v>
      </c>
      <c r="U139" s="27">
        <f t="shared" si="73"/>
        <v>5.8329983661607132E-2</v>
      </c>
      <c r="V139" s="27">
        <f t="shared" si="73"/>
        <v>3.0765498149949597E-2</v>
      </c>
      <c r="W139" s="27">
        <f t="shared" si="73"/>
        <v>2.0480314708715614E-3</v>
      </c>
      <c r="X139" s="28">
        <f t="shared" si="73"/>
        <v>2.0480314708715614E-3</v>
      </c>
      <c r="Y139" s="49">
        <f t="shared" si="75"/>
        <v>1.193310084337482</v>
      </c>
      <c r="AA139" s="26">
        <f t="shared" si="74"/>
        <v>-0.50183210449068549</v>
      </c>
      <c r="AB139" s="27">
        <f t="shared" si="74"/>
        <v>0.49747280700934793</v>
      </c>
      <c r="AC139" s="27">
        <f t="shared" si="74"/>
        <v>-0.50252719299065207</v>
      </c>
      <c r="AD139" s="27">
        <f t="shared" si="74"/>
        <v>0.75538610000900897</v>
      </c>
      <c r="AE139" s="27">
        <f t="shared" si="74"/>
        <v>-0.12188195760592895</v>
      </c>
      <c r="AF139" s="27">
        <f t="shared" si="74"/>
        <v>-6.21986565365601E-2</v>
      </c>
      <c r="AG139" s="27">
        <f t="shared" si="74"/>
        <v>-6.21986565365601E-2</v>
      </c>
      <c r="AH139" s="27">
        <f t="shared" si="74"/>
        <v>-3.1775158871242284E-2</v>
      </c>
      <c r="AI139" s="27">
        <f t="shared" si="74"/>
        <v>-2.0522431729123269E-3</v>
      </c>
      <c r="AJ139" s="28">
        <f t="shared" si="74"/>
        <v>-2.0522431729123269E-3</v>
      </c>
      <c r="AK139" s="49">
        <f t="shared" si="76"/>
        <v>-3.3659306359096759E-2</v>
      </c>
    </row>
    <row r="140" spans="1:37" x14ac:dyDescent="0.35">
      <c r="O140" s="49">
        <f>SUM(O131:O139)</f>
        <v>0.69490837712615705</v>
      </c>
      <c r="P140" s="49">
        <f t="shared" ref="P140:X140" si="77">SUM(P131:P139)</f>
        <v>0.69400438980158008</v>
      </c>
      <c r="Q140" s="49">
        <f t="shared" si="77"/>
        <v>0.69400438980158008</v>
      </c>
      <c r="R140" s="49">
        <f t="shared" si="77"/>
        <v>1.0576411227005491</v>
      </c>
      <c r="S140" s="49">
        <f t="shared" si="77"/>
        <v>1.2765017232512685</v>
      </c>
      <c r="T140" s="49">
        <f t="shared" si="77"/>
        <v>1.3934994941745058</v>
      </c>
      <c r="U140" s="49">
        <f t="shared" si="77"/>
        <v>1.3934994941745058</v>
      </c>
      <c r="V140" s="49">
        <f t="shared" si="77"/>
        <v>1.4021543016437379</v>
      </c>
      <c r="W140" s="49">
        <f t="shared" si="77"/>
        <v>0.66716042941546527</v>
      </c>
      <c r="X140" s="49">
        <f t="shared" si="77"/>
        <v>0.66716042941546527</v>
      </c>
      <c r="AA140" s="49">
        <f>SUM(AA131:AA139)</f>
        <v>1.4193589118230987E-2</v>
      </c>
      <c r="AB140" s="49">
        <f t="shared" ref="AB140:AJ140" si="78">SUM(AB131:AB139)</f>
        <v>1.3974500365285691E-2</v>
      </c>
      <c r="AC140" s="49">
        <f t="shared" si="78"/>
        <v>1.3974500365285691E-2</v>
      </c>
      <c r="AD140" s="49">
        <f t="shared" si="78"/>
        <v>1.3370927687798351E-2</v>
      </c>
      <c r="AE140" s="49">
        <f t="shared" si="78"/>
        <v>7.1420688777899116E-3</v>
      </c>
      <c r="AF140" s="49">
        <f t="shared" si="78"/>
        <v>-1.640652256115295E-3</v>
      </c>
      <c r="AG140" s="49">
        <f t="shared" si="78"/>
        <v>-1.6406522561154338E-3</v>
      </c>
      <c r="AH140" s="49">
        <f t="shared" si="78"/>
        <v>-1.1072031948911279E-2</v>
      </c>
      <c r="AI140" s="49">
        <f t="shared" si="78"/>
        <v>-2.9029073059203415E-2</v>
      </c>
      <c r="AJ140" s="49">
        <f t="shared" si="78"/>
        <v>-2.9029073059203415E-2</v>
      </c>
      <c r="AK140" s="49">
        <f>SUMSQ(AK131:AK139)</f>
        <v>4.165100587130606E-3</v>
      </c>
    </row>
    <row r="141" spans="1:37" x14ac:dyDescent="0.35">
      <c r="A141" t="s">
        <v>20</v>
      </c>
      <c r="B141" s="58">
        <f t="shared" ref="B141:K141" si="79">B124-AA140/O140</f>
        <v>-2.4568989542851534</v>
      </c>
      <c r="C141" s="59">
        <f t="shared" si="79"/>
        <v>-2.4593902788157971</v>
      </c>
      <c r="D141" s="59">
        <f t="shared" si="79"/>
        <v>-2.4593902788157971</v>
      </c>
      <c r="E141" s="59">
        <f t="shared" si="79"/>
        <v>-1.3142396364204711</v>
      </c>
      <c r="F141" s="59">
        <f t="shared" si="79"/>
        <v>-0.46001239965852841</v>
      </c>
      <c r="G141" s="59">
        <f t="shared" si="79"/>
        <v>0.28523671955248758</v>
      </c>
      <c r="H141" s="59">
        <f t="shared" si="79"/>
        <v>0.28523671955248764</v>
      </c>
      <c r="I141" s="59">
        <f t="shared" si="79"/>
        <v>0.99553058009557327</v>
      </c>
      <c r="J141" s="59">
        <f t="shared" si="79"/>
        <v>3.8011335041420033</v>
      </c>
      <c r="K141" s="60">
        <f t="shared" si="79"/>
        <v>3.8011335041420033</v>
      </c>
      <c r="L141" s="49">
        <f>AVERAGE(B141:K141)</f>
        <v>1.8339479488806987E-3</v>
      </c>
    </row>
    <row r="142" spans="1:37" x14ac:dyDescent="0.35">
      <c r="A142" t="s">
        <v>21</v>
      </c>
      <c r="B142" s="29">
        <f>B141-L141</f>
        <v>-2.4587329022340341</v>
      </c>
      <c r="C142" s="46">
        <f>C141-L141</f>
        <v>-2.4612242267646778</v>
      </c>
      <c r="D142" s="46">
        <f>D141-L141</f>
        <v>-2.4612242267646778</v>
      </c>
      <c r="E142" s="46">
        <f>E141-L141</f>
        <v>-1.3160735843693518</v>
      </c>
      <c r="F142" s="46">
        <f>F141-L141</f>
        <v>-0.46184634760740911</v>
      </c>
      <c r="G142" s="46">
        <f>G141-L141</f>
        <v>0.28340277160360688</v>
      </c>
      <c r="H142" s="46">
        <f>H141-L141</f>
        <v>0.28340277160360694</v>
      </c>
      <c r="I142" s="46">
        <f>I141-L141</f>
        <v>0.99369663214669257</v>
      </c>
      <c r="J142" s="46">
        <f>J141-L141</f>
        <v>3.7992995561931227</v>
      </c>
      <c r="K142" s="30">
        <f>K141-L141</f>
        <v>3.7992995561931227</v>
      </c>
      <c r="L142" s="49">
        <f>AVERAGE(B142:K142)</f>
        <v>0</v>
      </c>
    </row>
    <row r="143" spans="1:37" x14ac:dyDescent="0.35">
      <c r="L143" s="49"/>
    </row>
    <row r="144" spans="1:37" x14ac:dyDescent="0.35">
      <c r="A144" t="s">
        <v>23</v>
      </c>
      <c r="B144" s="4">
        <f>B126+1</f>
        <v>8</v>
      </c>
    </row>
    <row r="145" spans="1:37" x14ac:dyDescent="0.35">
      <c r="B145" s="4"/>
    </row>
    <row r="146" spans="1:37" x14ac:dyDescent="0.35">
      <c r="B146" t="s">
        <v>1</v>
      </c>
      <c r="O146" t="s">
        <v>26</v>
      </c>
      <c r="AA146" t="s">
        <v>27</v>
      </c>
    </row>
    <row r="148" spans="1:37" x14ac:dyDescent="0.35">
      <c r="B148">
        <v>1</v>
      </c>
      <c r="C148">
        <v>2</v>
      </c>
      <c r="D148">
        <v>3</v>
      </c>
      <c r="E148">
        <v>4</v>
      </c>
      <c r="F148">
        <v>5</v>
      </c>
      <c r="G148">
        <v>6</v>
      </c>
      <c r="H148">
        <v>7</v>
      </c>
      <c r="I148">
        <v>8</v>
      </c>
      <c r="J148">
        <v>9</v>
      </c>
      <c r="K148">
        <v>10</v>
      </c>
      <c r="M148" t="s">
        <v>3</v>
      </c>
      <c r="O148">
        <v>1</v>
      </c>
      <c r="P148">
        <v>2</v>
      </c>
      <c r="Q148">
        <v>3</v>
      </c>
      <c r="R148">
        <v>4</v>
      </c>
      <c r="S148">
        <v>5</v>
      </c>
      <c r="T148">
        <v>6</v>
      </c>
      <c r="U148">
        <v>7</v>
      </c>
      <c r="V148">
        <v>8</v>
      </c>
      <c r="W148">
        <v>9</v>
      </c>
      <c r="X148">
        <v>10</v>
      </c>
      <c r="AA148">
        <v>1</v>
      </c>
      <c r="AB148">
        <v>2</v>
      </c>
      <c r="AC148">
        <v>3</v>
      </c>
      <c r="AD148">
        <v>4</v>
      </c>
      <c r="AE148">
        <v>5</v>
      </c>
      <c r="AF148">
        <v>6</v>
      </c>
      <c r="AG148">
        <v>7</v>
      </c>
      <c r="AH148">
        <v>8</v>
      </c>
      <c r="AI148">
        <v>9</v>
      </c>
      <c r="AJ148">
        <v>10</v>
      </c>
    </row>
    <row r="149" spans="1:37" x14ac:dyDescent="0.35">
      <c r="A149" t="s">
        <v>6</v>
      </c>
      <c r="B149" s="5">
        <f t="shared" ref="B149:K157" si="80">EXP($M131-B$142)/(1+EXP($M131-B$142))</f>
        <v>0.99841767217058663</v>
      </c>
      <c r="C149" s="47">
        <f t="shared" si="80"/>
        <v>0.99842160314184203</v>
      </c>
      <c r="D149" s="47">
        <f t="shared" si="80"/>
        <v>0.99842160314184203</v>
      </c>
      <c r="E149" s="47">
        <f t="shared" si="80"/>
        <v>0.99505595577653161</v>
      </c>
      <c r="F149" s="47">
        <f t="shared" si="80"/>
        <v>0.98846067475628052</v>
      </c>
      <c r="G149" s="47">
        <f t="shared" si="80"/>
        <v>0.97599367928788949</v>
      </c>
      <c r="H149" s="47">
        <f t="shared" si="80"/>
        <v>0.97599367928788949</v>
      </c>
      <c r="I149" s="47">
        <f t="shared" si="80"/>
        <v>0.95234070119394354</v>
      </c>
      <c r="J149" s="47">
        <f t="shared" si="80"/>
        <v>0.54716985278491526</v>
      </c>
      <c r="K149" s="7">
        <f t="shared" si="80"/>
        <v>0.54716985278491526</v>
      </c>
      <c r="M149" s="48">
        <f t="shared" ref="M149:M157" si="81">M131+AK149/Y149</f>
        <v>4.0229873401929064</v>
      </c>
      <c r="O149" s="5">
        <f t="shared" ref="O149:X157" si="82">B149*(1-B149)</f>
        <v>1.5798240680536299E-3</v>
      </c>
      <c r="P149" s="47">
        <f t="shared" si="82"/>
        <v>1.5759055215161281E-3</v>
      </c>
      <c r="Q149" s="47">
        <f t="shared" si="82"/>
        <v>1.5759055215161281E-3</v>
      </c>
      <c r="R149" s="47">
        <f t="shared" si="82"/>
        <v>4.9196006501847798E-3</v>
      </c>
      <c r="S149" s="47">
        <f t="shared" si="82"/>
        <v>1.1406169216639136E-2</v>
      </c>
      <c r="T149" s="47">
        <f t="shared" si="82"/>
        <v>2.3430017277977801E-2</v>
      </c>
      <c r="U149" s="47">
        <f t="shared" si="82"/>
        <v>2.3430017277977801E-2</v>
      </c>
      <c r="V149" s="47">
        <f t="shared" si="82"/>
        <v>4.5387890043371487E-2</v>
      </c>
      <c r="W149" s="47">
        <f t="shared" si="82"/>
        <v>0.24777500498824942</v>
      </c>
      <c r="X149" s="7">
        <f t="shared" si="82"/>
        <v>0.24777500498824942</v>
      </c>
      <c r="Y149" s="49">
        <f>SUM(O149:X149)</f>
        <v>0.60885533955373572</v>
      </c>
      <c r="AA149" s="5" t="str">
        <f t="shared" ref="AA149:AJ157" si="83">IF(ISNUMBER(B5),B5-B149,"")</f>
        <v/>
      </c>
      <c r="AB149" s="47">
        <f t="shared" si="83"/>
        <v>1.578396858157971E-3</v>
      </c>
      <c r="AC149" s="47">
        <f t="shared" si="83"/>
        <v>1.578396858157971E-3</v>
      </c>
      <c r="AD149" s="47">
        <f t="shared" si="83"/>
        <v>4.9440442234683912E-3</v>
      </c>
      <c r="AE149" s="47">
        <f t="shared" si="83"/>
        <v>1.1539325243719478E-2</v>
      </c>
      <c r="AF149" s="47">
        <f t="shared" si="83"/>
        <v>2.4006320712110507E-2</v>
      </c>
      <c r="AG149" s="47">
        <f t="shared" si="83"/>
        <v>2.4006320712110507E-2</v>
      </c>
      <c r="AH149" s="47">
        <f t="shared" si="83"/>
        <v>4.765929880605646E-2</v>
      </c>
      <c r="AI149" s="47">
        <f t="shared" si="83"/>
        <v>-0.54716985278491526</v>
      </c>
      <c r="AJ149" s="7">
        <f t="shared" si="83"/>
        <v>0.45283014721508474</v>
      </c>
      <c r="AK149" s="49">
        <f>SUM(AA149:AJ149)</f>
        <v>2.0972397843950774E-2</v>
      </c>
    </row>
    <row r="150" spans="1:37" x14ac:dyDescent="0.35">
      <c r="A150" t="s">
        <v>7</v>
      </c>
      <c r="B150" s="14">
        <f t="shared" si="80"/>
        <v>0.99327088318407986</v>
      </c>
      <c r="C150" s="15">
        <f t="shared" si="80"/>
        <v>0.99328751434157847</v>
      </c>
      <c r="D150" s="15">
        <f t="shared" si="80"/>
        <v>0.99328751434157847</v>
      </c>
      <c r="E150" s="15">
        <f t="shared" si="80"/>
        <v>0.97920238839771279</v>
      </c>
      <c r="F150" s="15">
        <f t="shared" si="80"/>
        <v>0.95246888817998776</v>
      </c>
      <c r="G150" s="15">
        <f t="shared" si="80"/>
        <v>0.90485940573164503</v>
      </c>
      <c r="H150" s="15">
        <f t="shared" si="80"/>
        <v>0.90485940573164503</v>
      </c>
      <c r="I150" s="15">
        <f t="shared" si="80"/>
        <v>0.82377414848485464</v>
      </c>
      <c r="J150" s="15">
        <f t="shared" si="80"/>
        <v>0.22037662380529516</v>
      </c>
      <c r="K150" s="16">
        <f t="shared" si="80"/>
        <v>0.22037662380529516</v>
      </c>
      <c r="M150" s="50">
        <f t="shared" si="81"/>
        <v>2.5548945518229669</v>
      </c>
      <c r="O150" s="14">
        <f t="shared" si="82"/>
        <v>6.6838358027978446E-3</v>
      </c>
      <c r="P150" s="15">
        <f t="shared" si="82"/>
        <v>6.6674281947070148E-3</v>
      </c>
      <c r="Q150" s="15">
        <f t="shared" si="82"/>
        <v>6.6674281947070148E-3</v>
      </c>
      <c r="R150" s="15">
        <f t="shared" si="82"/>
        <v>2.0365070953927623E-2</v>
      </c>
      <c r="S150" s="15">
        <f t="shared" si="82"/>
        <v>4.5271905229165729E-2</v>
      </c>
      <c r="T150" s="15">
        <f t="shared" si="82"/>
        <v>8.6088861590619237E-2</v>
      </c>
      <c r="U150" s="15">
        <f t="shared" si="82"/>
        <v>8.6088861590619237E-2</v>
      </c>
      <c r="V150" s="15">
        <f t="shared" si="82"/>
        <v>0.1451703007729073</v>
      </c>
      <c r="W150" s="15">
        <f t="shared" si="82"/>
        <v>0.17181076748547458</v>
      </c>
      <c r="X150" s="16">
        <f t="shared" si="82"/>
        <v>0.17181076748547458</v>
      </c>
      <c r="Y150" s="49">
        <f t="shared" ref="Y150:Y157" si="84">SUM(O150:X150)</f>
        <v>0.74662522730040015</v>
      </c>
      <c r="AA150" s="14">
        <f t="shared" si="83"/>
        <v>6.7291168159201442E-3</v>
      </c>
      <c r="AB150" s="15">
        <f t="shared" si="83"/>
        <v>6.7124856584215298E-3</v>
      </c>
      <c r="AC150" s="15">
        <f t="shared" si="83"/>
        <v>6.7124856584215298E-3</v>
      </c>
      <c r="AD150" s="15">
        <f t="shared" si="83"/>
        <v>-0.97920238839771279</v>
      </c>
      <c r="AE150" s="15">
        <f t="shared" si="83"/>
        <v>4.753111182001224E-2</v>
      </c>
      <c r="AF150" s="15">
        <f t="shared" si="83"/>
        <v>9.5140594268354972E-2</v>
      </c>
      <c r="AG150" s="15">
        <f t="shared" si="83"/>
        <v>9.5140594268354972E-2</v>
      </c>
      <c r="AH150" s="15">
        <f t="shared" si="83"/>
        <v>0.17622585151514536</v>
      </c>
      <c r="AI150" s="15">
        <f t="shared" si="83"/>
        <v>0.7796233761947049</v>
      </c>
      <c r="AJ150" s="16">
        <f t="shared" si="83"/>
        <v>-0.22037662380529516</v>
      </c>
      <c r="AK150" s="49">
        <f t="shared" ref="AK150:AK157" si="85">SUM(AA150:AJ150)</f>
        <v>1.4236603996327701E-2</v>
      </c>
    </row>
    <row r="151" spans="1:37" x14ac:dyDescent="0.35">
      <c r="A151" t="s">
        <v>8</v>
      </c>
      <c r="B151" s="14">
        <f t="shared" si="80"/>
        <v>0.9789449061297546</v>
      </c>
      <c r="C151" s="15">
        <f t="shared" si="80"/>
        <v>0.97899619552973749</v>
      </c>
      <c r="D151" s="15">
        <f t="shared" si="80"/>
        <v>0.97899619552973749</v>
      </c>
      <c r="E151" s="15">
        <f t="shared" si="80"/>
        <v>0.93683007082089109</v>
      </c>
      <c r="F151" s="15">
        <f t="shared" si="80"/>
        <v>0.86323776911677241</v>
      </c>
      <c r="G151" s="15">
        <f t="shared" si="80"/>
        <v>0.74973457167433</v>
      </c>
      <c r="H151" s="15">
        <f t="shared" si="80"/>
        <v>0.74973457167433</v>
      </c>
      <c r="I151" s="15">
        <f t="shared" si="80"/>
        <v>0.59553701271911763</v>
      </c>
      <c r="J151" s="15">
        <f t="shared" si="80"/>
        <v>8.1757826958641852E-2</v>
      </c>
      <c r="K151" s="16">
        <f t="shared" si="80"/>
        <v>8.1757826958641852E-2</v>
      </c>
      <c r="M151" s="50">
        <f t="shared" si="81"/>
        <v>1.3850495916766361</v>
      </c>
      <c r="O151" s="14">
        <f t="shared" si="82"/>
        <v>2.0611776892360555E-2</v>
      </c>
      <c r="P151" s="15">
        <f t="shared" si="82"/>
        <v>2.0562644668037491E-2</v>
      </c>
      <c r="Q151" s="15">
        <f t="shared" si="82"/>
        <v>2.0562644668037491E-2</v>
      </c>
      <c r="R151" s="15">
        <f t="shared" si="82"/>
        <v>5.917948922661527E-2</v>
      </c>
      <c r="S151" s="15">
        <f t="shared" si="82"/>
        <v>0.11805832308707034</v>
      </c>
      <c r="T151" s="15">
        <f t="shared" si="82"/>
        <v>0.18763264371063892</v>
      </c>
      <c r="U151" s="15">
        <f t="shared" si="82"/>
        <v>0.18763264371063892</v>
      </c>
      <c r="V151" s="15">
        <f t="shared" si="82"/>
        <v>0.24087267920070715</v>
      </c>
      <c r="W151" s="15">
        <f t="shared" si="82"/>
        <v>7.5073484689642631E-2</v>
      </c>
      <c r="X151" s="16">
        <f t="shared" si="82"/>
        <v>7.5073484689642631E-2</v>
      </c>
      <c r="Y151" s="49">
        <f t="shared" si="84"/>
        <v>1.0052598145433913</v>
      </c>
      <c r="AA151" s="14">
        <f t="shared" si="83"/>
        <v>2.10550938702454E-2</v>
      </c>
      <c r="AB151" s="15">
        <f t="shared" si="83"/>
        <v>2.100380447026251E-2</v>
      </c>
      <c r="AC151" s="15">
        <f t="shared" si="83"/>
        <v>2.100380447026251E-2</v>
      </c>
      <c r="AD151" s="15">
        <f t="shared" si="83"/>
        <v>6.3169929179108908E-2</v>
      </c>
      <c r="AE151" s="15">
        <f t="shared" si="83"/>
        <v>0.13676223088322759</v>
      </c>
      <c r="AF151" s="15">
        <f t="shared" si="83"/>
        <v>0.25026542832567</v>
      </c>
      <c r="AG151" s="15">
        <f t="shared" si="83"/>
        <v>-0.74973457167433</v>
      </c>
      <c r="AH151" s="15">
        <f t="shared" si="83"/>
        <v>0.40446298728088237</v>
      </c>
      <c r="AI151" s="15">
        <f t="shared" si="83"/>
        <v>-8.1757826958641852E-2</v>
      </c>
      <c r="AJ151" s="16">
        <f t="shared" si="83"/>
        <v>-8.1757826958641852E-2</v>
      </c>
      <c r="AK151" s="49">
        <f t="shared" si="85"/>
        <v>4.4730528880455867E-3</v>
      </c>
    </row>
    <row r="152" spans="1:37" x14ac:dyDescent="0.35">
      <c r="A152" t="s">
        <v>10</v>
      </c>
      <c r="B152" s="14">
        <f t="shared" si="80"/>
        <v>0.9789449061297546</v>
      </c>
      <c r="C152" s="15">
        <f t="shared" si="80"/>
        <v>0.97899619552973749</v>
      </c>
      <c r="D152" s="15">
        <f t="shared" si="80"/>
        <v>0.97899619552973749</v>
      </c>
      <c r="E152" s="15">
        <f t="shared" si="80"/>
        <v>0.93683007082089109</v>
      </c>
      <c r="F152" s="15">
        <f t="shared" si="80"/>
        <v>0.86323776911677241</v>
      </c>
      <c r="G152" s="15">
        <f t="shared" si="80"/>
        <v>0.74973457167433</v>
      </c>
      <c r="H152" s="15">
        <f t="shared" si="80"/>
        <v>0.74973457167433</v>
      </c>
      <c r="I152" s="15">
        <f t="shared" si="80"/>
        <v>0.59553701271911763</v>
      </c>
      <c r="J152" s="15">
        <f t="shared" si="80"/>
        <v>8.1757826958641852E-2</v>
      </c>
      <c r="K152" s="16">
        <f t="shared" si="80"/>
        <v>8.1757826958641852E-2</v>
      </c>
      <c r="M152" s="50">
        <f t="shared" si="81"/>
        <v>1.3850495916766361</v>
      </c>
      <c r="O152" s="14">
        <f t="shared" si="82"/>
        <v>2.0611776892360555E-2</v>
      </c>
      <c r="P152" s="15">
        <f t="shared" si="82"/>
        <v>2.0562644668037491E-2</v>
      </c>
      <c r="Q152" s="15">
        <f t="shared" si="82"/>
        <v>2.0562644668037491E-2</v>
      </c>
      <c r="R152" s="15">
        <f t="shared" si="82"/>
        <v>5.917948922661527E-2</v>
      </c>
      <c r="S152" s="15">
        <f t="shared" si="82"/>
        <v>0.11805832308707034</v>
      </c>
      <c r="T152" s="15">
        <f t="shared" si="82"/>
        <v>0.18763264371063892</v>
      </c>
      <c r="U152" s="15">
        <f t="shared" si="82"/>
        <v>0.18763264371063892</v>
      </c>
      <c r="V152" s="15">
        <f t="shared" si="82"/>
        <v>0.24087267920070715</v>
      </c>
      <c r="W152" s="15">
        <f t="shared" si="82"/>
        <v>7.5073484689642631E-2</v>
      </c>
      <c r="X152" s="16">
        <f t="shared" si="82"/>
        <v>7.5073484689642631E-2</v>
      </c>
      <c r="Y152" s="49">
        <f t="shared" si="84"/>
        <v>1.0052598145433913</v>
      </c>
      <c r="AA152" s="14">
        <f t="shared" si="83"/>
        <v>2.10550938702454E-2</v>
      </c>
      <c r="AB152" s="15">
        <f t="shared" si="83"/>
        <v>2.100380447026251E-2</v>
      </c>
      <c r="AC152" s="15">
        <f t="shared" si="83"/>
        <v>2.100380447026251E-2</v>
      </c>
      <c r="AD152" s="15">
        <f t="shared" si="83"/>
        <v>6.3169929179108908E-2</v>
      </c>
      <c r="AE152" s="15">
        <f t="shared" si="83"/>
        <v>0.13676223088322759</v>
      </c>
      <c r="AF152" s="15">
        <f t="shared" si="83"/>
        <v>0.25026542832567</v>
      </c>
      <c r="AG152" s="15">
        <f t="shared" si="83"/>
        <v>-0.74973457167433</v>
      </c>
      <c r="AH152" s="15">
        <f t="shared" si="83"/>
        <v>0.40446298728088237</v>
      </c>
      <c r="AI152" s="15">
        <f t="shared" si="83"/>
        <v>-8.1757826958641852E-2</v>
      </c>
      <c r="AJ152" s="16">
        <f t="shared" si="83"/>
        <v>-8.1757826958641852E-2</v>
      </c>
      <c r="AK152" s="49">
        <f t="shared" si="85"/>
        <v>4.4730528880455867E-3</v>
      </c>
    </row>
    <row r="153" spans="1:37" x14ac:dyDescent="0.35">
      <c r="A153" t="s">
        <v>11</v>
      </c>
      <c r="B153" s="14">
        <f t="shared" si="80"/>
        <v>0.95098535181043398</v>
      </c>
      <c r="C153" s="15">
        <f t="shared" si="80"/>
        <v>0.95110134757161002</v>
      </c>
      <c r="D153" s="15">
        <f t="shared" si="80"/>
        <v>0.95110134757161002</v>
      </c>
      <c r="E153" s="15">
        <f t="shared" si="80"/>
        <v>0.86089220291427104</v>
      </c>
      <c r="F153" s="15">
        <f t="shared" si="80"/>
        <v>0.72481900064849947</v>
      </c>
      <c r="G153" s="15">
        <f t="shared" si="80"/>
        <v>0.55558030560566585</v>
      </c>
      <c r="H153" s="15">
        <f t="shared" si="80"/>
        <v>0.55558030560566585</v>
      </c>
      <c r="I153" s="15">
        <f t="shared" si="80"/>
        <v>0.38058874135093912</v>
      </c>
      <c r="J153" s="15">
        <f t="shared" si="80"/>
        <v>3.5824096565044164E-2</v>
      </c>
      <c r="K153" s="16">
        <f t="shared" si="80"/>
        <v>3.5824096565044164E-2</v>
      </c>
      <c r="M153" s="50">
        <f t="shared" si="81"/>
        <v>0.50482006081055564</v>
      </c>
      <c r="O153" s="14">
        <f t="shared" si="82"/>
        <v>4.6612212452419095E-2</v>
      </c>
      <c r="P153" s="15">
        <f t="shared" si="82"/>
        <v>4.6507574219077488E-2</v>
      </c>
      <c r="Q153" s="15">
        <f t="shared" si="82"/>
        <v>4.6507574219077488E-2</v>
      </c>
      <c r="R153" s="15">
        <f t="shared" si="82"/>
        <v>0.11975681787568461</v>
      </c>
      <c r="S153" s="15">
        <f t="shared" si="82"/>
        <v>0.19945641694741001</v>
      </c>
      <c r="T153" s="15">
        <f t="shared" si="82"/>
        <v>0.24691082962878078</v>
      </c>
      <c r="U153" s="15">
        <f t="shared" si="82"/>
        <v>0.24691082962878078</v>
      </c>
      <c r="V153" s="15">
        <f t="shared" si="82"/>
        <v>0.23574095130784709</v>
      </c>
      <c r="W153" s="15">
        <f t="shared" si="82"/>
        <v>3.4540730670342558E-2</v>
      </c>
      <c r="X153" s="16">
        <f t="shared" si="82"/>
        <v>3.4540730670342558E-2</v>
      </c>
      <c r="Y153" s="49">
        <f t="shared" si="84"/>
        <v>1.2574846676197622</v>
      </c>
      <c r="AA153" s="14">
        <f t="shared" si="83"/>
        <v>4.9014648189566024E-2</v>
      </c>
      <c r="AB153" s="15">
        <f t="shared" si="83"/>
        <v>4.8898652428389977E-2</v>
      </c>
      <c r="AC153" s="15">
        <f t="shared" si="83"/>
        <v>4.8898652428389977E-2</v>
      </c>
      <c r="AD153" s="15">
        <f t="shared" si="83"/>
        <v>0.13910779708572896</v>
      </c>
      <c r="AE153" s="15">
        <f t="shared" si="83"/>
        <v>-0.72481900064849947</v>
      </c>
      <c r="AF153" s="15">
        <f t="shared" si="83"/>
        <v>0.44441969439433415</v>
      </c>
      <c r="AG153" s="15">
        <f t="shared" si="83"/>
        <v>0.44441969439433415</v>
      </c>
      <c r="AH153" s="15">
        <f t="shared" si="83"/>
        <v>-0.38058874135093912</v>
      </c>
      <c r="AI153" s="15">
        <f t="shared" si="83"/>
        <v>-3.5824096565044164E-2</v>
      </c>
      <c r="AJ153" s="16">
        <f t="shared" si="83"/>
        <v>-3.5824096565044164E-2</v>
      </c>
      <c r="AK153" s="49">
        <f t="shared" si="85"/>
        <v>-2.2967962087836746E-3</v>
      </c>
    </row>
    <row r="154" spans="1:37" x14ac:dyDescent="0.35">
      <c r="A154" t="s">
        <v>13</v>
      </c>
      <c r="B154" s="14">
        <f t="shared" si="80"/>
        <v>0.95098535181043398</v>
      </c>
      <c r="C154" s="15">
        <f t="shared" si="80"/>
        <v>0.95110134757161002</v>
      </c>
      <c r="D154" s="15">
        <f t="shared" si="80"/>
        <v>0.95110134757161002</v>
      </c>
      <c r="E154" s="15">
        <f t="shared" si="80"/>
        <v>0.86089220291427104</v>
      </c>
      <c r="F154" s="15">
        <f t="shared" si="80"/>
        <v>0.72481900064849947</v>
      </c>
      <c r="G154" s="15">
        <f t="shared" si="80"/>
        <v>0.55558030560566585</v>
      </c>
      <c r="H154" s="15">
        <f t="shared" si="80"/>
        <v>0.55558030560566585</v>
      </c>
      <c r="I154" s="15">
        <f t="shared" si="80"/>
        <v>0.38058874135093912</v>
      </c>
      <c r="J154" s="15">
        <f t="shared" si="80"/>
        <v>3.5824096565044164E-2</v>
      </c>
      <c r="K154" s="16">
        <f t="shared" si="80"/>
        <v>3.5824096565044164E-2</v>
      </c>
      <c r="M154" s="50">
        <f t="shared" si="81"/>
        <v>0.50482006081055564</v>
      </c>
      <c r="O154" s="14">
        <f t="shared" si="82"/>
        <v>4.6612212452419095E-2</v>
      </c>
      <c r="P154" s="15">
        <f t="shared" si="82"/>
        <v>4.6507574219077488E-2</v>
      </c>
      <c r="Q154" s="15">
        <f t="shared" si="82"/>
        <v>4.6507574219077488E-2</v>
      </c>
      <c r="R154" s="15">
        <f t="shared" si="82"/>
        <v>0.11975681787568461</v>
      </c>
      <c r="S154" s="15">
        <f t="shared" si="82"/>
        <v>0.19945641694741001</v>
      </c>
      <c r="T154" s="15">
        <f t="shared" si="82"/>
        <v>0.24691082962878078</v>
      </c>
      <c r="U154" s="15">
        <f t="shared" si="82"/>
        <v>0.24691082962878078</v>
      </c>
      <c r="V154" s="15">
        <f t="shared" si="82"/>
        <v>0.23574095130784709</v>
      </c>
      <c r="W154" s="15">
        <f t="shared" si="82"/>
        <v>3.4540730670342558E-2</v>
      </c>
      <c r="X154" s="16">
        <f t="shared" si="82"/>
        <v>3.4540730670342558E-2</v>
      </c>
      <c r="Y154" s="49">
        <f t="shared" si="84"/>
        <v>1.2574846676197622</v>
      </c>
      <c r="AA154" s="14">
        <f t="shared" si="83"/>
        <v>4.9014648189566024E-2</v>
      </c>
      <c r="AB154" s="15">
        <f t="shared" si="83"/>
        <v>4.8898652428389977E-2</v>
      </c>
      <c r="AC154" s="15">
        <f t="shared" si="83"/>
        <v>4.8898652428389977E-2</v>
      </c>
      <c r="AD154" s="15">
        <f t="shared" si="83"/>
        <v>0.13910779708572896</v>
      </c>
      <c r="AE154" s="15">
        <f t="shared" si="83"/>
        <v>0.27518099935150053</v>
      </c>
      <c r="AF154" s="15">
        <f t="shared" si="83"/>
        <v>-0.55558030560566585</v>
      </c>
      <c r="AG154" s="15">
        <f t="shared" si="83"/>
        <v>0.44441969439433415</v>
      </c>
      <c r="AH154" s="15">
        <f t="shared" si="83"/>
        <v>-0.38058874135093912</v>
      </c>
      <c r="AI154" s="15">
        <f t="shared" si="83"/>
        <v>-3.5824096565044164E-2</v>
      </c>
      <c r="AJ154" s="16">
        <f t="shared" si="83"/>
        <v>-3.5824096565044164E-2</v>
      </c>
      <c r="AK154" s="49">
        <f t="shared" si="85"/>
        <v>-2.2967962087836746E-3</v>
      </c>
    </row>
    <row r="155" spans="1:37" x14ac:dyDescent="0.35">
      <c r="A155" t="s">
        <v>15</v>
      </c>
      <c r="B155" s="14">
        <f t="shared" si="80"/>
        <v>0.81804822579084768</v>
      </c>
      <c r="C155" s="15">
        <f t="shared" si="80"/>
        <v>0.8184187540190685</v>
      </c>
      <c r="D155" s="15">
        <f t="shared" si="80"/>
        <v>0.8184187540190685</v>
      </c>
      <c r="E155" s="15">
        <f t="shared" si="80"/>
        <v>0.58916637760880453</v>
      </c>
      <c r="F155" s="15">
        <f t="shared" si="80"/>
        <v>0.37902069715698689</v>
      </c>
      <c r="G155" s="15">
        <f t="shared" si="80"/>
        <v>0.22461775116116567</v>
      </c>
      <c r="H155" s="15">
        <f t="shared" si="80"/>
        <v>0.22461775116116567</v>
      </c>
      <c r="I155" s="15">
        <f t="shared" si="80"/>
        <v>0.1246351699335015</v>
      </c>
      <c r="J155" s="15">
        <f t="shared" si="80"/>
        <v>8.5363155264025024E-3</v>
      </c>
      <c r="K155" s="16">
        <f t="shared" si="80"/>
        <v>8.5363155264025024E-3</v>
      </c>
      <c r="M155" s="50">
        <f t="shared" si="81"/>
        <v>-0.96558030087619739</v>
      </c>
      <c r="O155" s="14">
        <f t="shared" si="82"/>
        <v>0.14884532607129397</v>
      </c>
      <c r="P155" s="15">
        <f t="shared" si="82"/>
        <v>0.14860949708894394</v>
      </c>
      <c r="Q155" s="15">
        <f t="shared" si="82"/>
        <v>0.14860949708894394</v>
      </c>
      <c r="R155" s="15">
        <f t="shared" si="82"/>
        <v>0.24204935710412409</v>
      </c>
      <c r="S155" s="15">
        <f t="shared" si="82"/>
        <v>0.2353640082836185</v>
      </c>
      <c r="T155" s="15">
        <f t="shared" si="82"/>
        <v>0.17416461702446634</v>
      </c>
      <c r="U155" s="15">
        <f t="shared" si="82"/>
        <v>0.17416461702446634</v>
      </c>
      <c r="V155" s="15">
        <f t="shared" si="82"/>
        <v>0.1091012443491487</v>
      </c>
      <c r="W155" s="15">
        <f t="shared" si="82"/>
        <v>8.463446843636202E-3</v>
      </c>
      <c r="X155" s="16">
        <f t="shared" si="82"/>
        <v>8.463446843636202E-3</v>
      </c>
      <c r="Y155" s="49">
        <f t="shared" si="84"/>
        <v>1.3978350577222782</v>
      </c>
      <c r="AA155" s="14">
        <f t="shared" si="83"/>
        <v>0.18195177420915232</v>
      </c>
      <c r="AB155" s="15">
        <f t="shared" si="83"/>
        <v>0.1815812459809315</v>
      </c>
      <c r="AC155" s="15">
        <f t="shared" si="83"/>
        <v>0.1815812459809315</v>
      </c>
      <c r="AD155" s="15">
        <f t="shared" si="83"/>
        <v>0.41083362239119547</v>
      </c>
      <c r="AE155" s="15">
        <f t="shared" si="83"/>
        <v>-0.37902069715698689</v>
      </c>
      <c r="AF155" s="15">
        <f t="shared" si="83"/>
        <v>-0.22461775116116567</v>
      </c>
      <c r="AG155" s="15">
        <f t="shared" si="83"/>
        <v>-0.22461775116116567</v>
      </c>
      <c r="AH155" s="15">
        <f t="shared" si="83"/>
        <v>-0.1246351699335015</v>
      </c>
      <c r="AI155" s="15">
        <f t="shared" si="83"/>
        <v>-8.5363155264025024E-3</v>
      </c>
      <c r="AJ155" s="16">
        <f t="shared" si="83"/>
        <v>-8.5363155264025024E-3</v>
      </c>
      <c r="AK155" s="49">
        <f t="shared" si="85"/>
        <v>-1.4016111903413984E-2</v>
      </c>
    </row>
    <row r="156" spans="1:37" x14ac:dyDescent="0.35">
      <c r="A156" t="s">
        <v>17</v>
      </c>
      <c r="B156" s="14">
        <f t="shared" si="80"/>
        <v>0.81804822579084768</v>
      </c>
      <c r="C156" s="15">
        <f t="shared" si="80"/>
        <v>0.8184187540190685</v>
      </c>
      <c r="D156" s="15">
        <f t="shared" si="80"/>
        <v>0.8184187540190685</v>
      </c>
      <c r="E156" s="15">
        <f t="shared" si="80"/>
        <v>0.58916637760880453</v>
      </c>
      <c r="F156" s="15">
        <f t="shared" si="80"/>
        <v>0.37902069715698683</v>
      </c>
      <c r="G156" s="15">
        <f t="shared" si="80"/>
        <v>0.22461775116116561</v>
      </c>
      <c r="H156" s="15">
        <f t="shared" si="80"/>
        <v>0.22461775116116561</v>
      </c>
      <c r="I156" s="15">
        <f t="shared" si="80"/>
        <v>0.1246351699335015</v>
      </c>
      <c r="J156" s="15">
        <f t="shared" si="80"/>
        <v>8.5363155264025024E-3</v>
      </c>
      <c r="K156" s="16">
        <f t="shared" si="80"/>
        <v>8.5363155264025024E-3</v>
      </c>
      <c r="M156" s="50">
        <f t="shared" si="81"/>
        <v>-0.96558030087619739</v>
      </c>
      <c r="O156" s="14">
        <f t="shared" si="82"/>
        <v>0.14884532607129397</v>
      </c>
      <c r="P156" s="15">
        <f t="shared" si="82"/>
        <v>0.14860949708894394</v>
      </c>
      <c r="Q156" s="15">
        <f t="shared" si="82"/>
        <v>0.14860949708894394</v>
      </c>
      <c r="R156" s="15">
        <f t="shared" si="82"/>
        <v>0.24204935710412409</v>
      </c>
      <c r="S156" s="15">
        <f t="shared" si="82"/>
        <v>0.2353640082836185</v>
      </c>
      <c r="T156" s="15">
        <f t="shared" si="82"/>
        <v>0.17416461702446631</v>
      </c>
      <c r="U156" s="15">
        <f t="shared" si="82"/>
        <v>0.17416461702446631</v>
      </c>
      <c r="V156" s="15">
        <f t="shared" si="82"/>
        <v>0.1091012443491487</v>
      </c>
      <c r="W156" s="15">
        <f t="shared" si="82"/>
        <v>8.463446843636202E-3</v>
      </c>
      <c r="X156" s="16">
        <f t="shared" si="82"/>
        <v>8.463446843636202E-3</v>
      </c>
      <c r="Y156" s="49">
        <f t="shared" si="84"/>
        <v>1.3978350577222782</v>
      </c>
      <c r="AA156" s="14">
        <f t="shared" si="83"/>
        <v>0.18195177420915232</v>
      </c>
      <c r="AB156" s="15">
        <f t="shared" si="83"/>
        <v>-0.8184187540190685</v>
      </c>
      <c r="AC156" s="15">
        <f t="shared" si="83"/>
        <v>0.1815812459809315</v>
      </c>
      <c r="AD156" s="15">
        <f t="shared" si="83"/>
        <v>-0.58916637760880453</v>
      </c>
      <c r="AE156" s="15">
        <f t="shared" si="83"/>
        <v>0.62097930284301317</v>
      </c>
      <c r="AF156" s="15">
        <f t="shared" si="83"/>
        <v>-0.22461775116116561</v>
      </c>
      <c r="AG156" s="15">
        <f t="shared" si="83"/>
        <v>0.77538224883883444</v>
      </c>
      <c r="AH156" s="15">
        <f t="shared" si="83"/>
        <v>-0.1246351699335015</v>
      </c>
      <c r="AI156" s="15">
        <f t="shared" si="83"/>
        <v>-8.5363155264025024E-3</v>
      </c>
      <c r="AJ156" s="16">
        <f t="shared" si="83"/>
        <v>-8.5363155264025024E-3</v>
      </c>
      <c r="AK156" s="49">
        <f t="shared" si="85"/>
        <v>-1.4016111903413762E-2</v>
      </c>
    </row>
    <row r="157" spans="1:37" x14ac:dyDescent="0.35">
      <c r="A157" t="s">
        <v>18</v>
      </c>
      <c r="B157" s="26">
        <f t="shared" si="80"/>
        <v>0.50034521234242912</v>
      </c>
      <c r="C157" s="27">
        <f t="shared" si="80"/>
        <v>0.50096804232039582</v>
      </c>
      <c r="D157" s="27">
        <f t="shared" si="80"/>
        <v>0.50096804232039582</v>
      </c>
      <c r="E157" s="27">
        <f t="shared" si="80"/>
        <v>0.24208571001634777</v>
      </c>
      <c r="F157" s="27">
        <f t="shared" si="80"/>
        <v>0.11967560232032896</v>
      </c>
      <c r="G157" s="27">
        <f t="shared" si="80"/>
        <v>6.0610911457953325E-2</v>
      </c>
      <c r="H157" s="27">
        <f t="shared" si="80"/>
        <v>6.0610911457953325E-2</v>
      </c>
      <c r="I157" s="27">
        <f t="shared" si="80"/>
        <v>3.0737600720464973E-2</v>
      </c>
      <c r="J157" s="27">
        <f t="shared" si="80"/>
        <v>1.9139857548156282E-3</v>
      </c>
      <c r="K157" s="28">
        <f t="shared" si="80"/>
        <v>1.9139857548156282E-3</v>
      </c>
      <c r="M157" s="57">
        <f t="shared" si="81"/>
        <v>-2.4740676210710468</v>
      </c>
      <c r="O157" s="26">
        <f t="shared" si="82"/>
        <v>0.24999988082843863</v>
      </c>
      <c r="P157" s="27">
        <f t="shared" si="82"/>
        <v>0.24999906289406593</v>
      </c>
      <c r="Q157" s="27">
        <f t="shared" si="82"/>
        <v>0.24999906289406593</v>
      </c>
      <c r="R157" s="27">
        <f t="shared" si="82"/>
        <v>0.18348021902222852</v>
      </c>
      <c r="S157" s="27">
        <f t="shared" si="82"/>
        <v>0.10535335252959545</v>
      </c>
      <c r="T157" s="27">
        <f t="shared" si="82"/>
        <v>5.6937228870189469E-2</v>
      </c>
      <c r="U157" s="27">
        <f t="shared" si="82"/>
        <v>5.6937228870189469E-2</v>
      </c>
      <c r="V157" s="27">
        <f t="shared" si="82"/>
        <v>2.9792800622414246E-2</v>
      </c>
      <c r="W157" s="27">
        <f t="shared" si="82"/>
        <v>1.910322413345991E-3</v>
      </c>
      <c r="X157" s="28">
        <f t="shared" si="82"/>
        <v>1.910322413345991E-3</v>
      </c>
      <c r="Y157" s="49">
        <f t="shared" si="84"/>
        <v>1.1863194813578799</v>
      </c>
      <c r="AA157" s="26">
        <f t="shared" si="83"/>
        <v>-0.50034521234242912</v>
      </c>
      <c r="AB157" s="27">
        <f t="shared" si="83"/>
        <v>0.49903195767960418</v>
      </c>
      <c r="AC157" s="27">
        <f t="shared" si="83"/>
        <v>-0.50096804232039582</v>
      </c>
      <c r="AD157" s="27">
        <f t="shared" si="83"/>
        <v>0.75791428998365218</v>
      </c>
      <c r="AE157" s="27">
        <f t="shared" si="83"/>
        <v>-0.11967560232032896</v>
      </c>
      <c r="AF157" s="27">
        <f t="shared" si="83"/>
        <v>-6.0610911457953325E-2</v>
      </c>
      <c r="AG157" s="27">
        <f t="shared" si="83"/>
        <v>-6.0610911457953325E-2</v>
      </c>
      <c r="AH157" s="27">
        <f t="shared" si="83"/>
        <v>-3.0737600720464973E-2</v>
      </c>
      <c r="AI157" s="27">
        <f t="shared" si="83"/>
        <v>-1.9139857548156282E-3</v>
      </c>
      <c r="AJ157" s="28">
        <f t="shared" si="83"/>
        <v>-1.9139857548156282E-3</v>
      </c>
      <c r="AK157" s="49">
        <f t="shared" si="85"/>
        <v>-1.9830004465900452E-2</v>
      </c>
    </row>
    <row r="158" spans="1:37" x14ac:dyDescent="0.35">
      <c r="O158" s="49">
        <f>SUM(O149:O157)</f>
        <v>0.69040217153143735</v>
      </c>
      <c r="P158" s="49">
        <f t="shared" ref="P158:X158" si="86">SUM(P149:P157)</f>
        <v>0.68960182856240693</v>
      </c>
      <c r="Q158" s="49">
        <f t="shared" si="86"/>
        <v>0.68960182856240693</v>
      </c>
      <c r="R158" s="49">
        <f t="shared" si="86"/>
        <v>1.0507362190391889</v>
      </c>
      <c r="S158" s="49">
        <f t="shared" si="86"/>
        <v>1.267788923611598</v>
      </c>
      <c r="T158" s="49">
        <f t="shared" si="86"/>
        <v>1.3838722884665586</v>
      </c>
      <c r="U158" s="49">
        <f t="shared" si="86"/>
        <v>1.3838722884665586</v>
      </c>
      <c r="V158" s="49">
        <f t="shared" si="86"/>
        <v>1.3917807411540988</v>
      </c>
      <c r="W158" s="49">
        <f t="shared" si="86"/>
        <v>0.65765141929431281</v>
      </c>
      <c r="X158" s="49">
        <f t="shared" si="86"/>
        <v>0.65765141929431281</v>
      </c>
      <c r="AA158" s="49">
        <f>SUM(AA149:AA157)</f>
        <v>1.0426937011418502E-2</v>
      </c>
      <c r="AB158" s="49">
        <f t="shared" ref="AB158:AJ158" si="87">SUM(AB149:AB157)</f>
        <v>1.0290245955351662E-2</v>
      </c>
      <c r="AC158" s="49">
        <f t="shared" si="87"/>
        <v>1.0290245955351662E-2</v>
      </c>
      <c r="AD158" s="49">
        <f t="shared" si="87"/>
        <v>9.8786431214744619E-3</v>
      </c>
      <c r="AE158" s="49">
        <f t="shared" si="87"/>
        <v>5.2399008988852774E-3</v>
      </c>
      <c r="AF158" s="49">
        <f t="shared" si="87"/>
        <v>-1.3292533598107045E-3</v>
      </c>
      <c r="AG158" s="49">
        <f t="shared" si="87"/>
        <v>-1.3292533598108711E-3</v>
      </c>
      <c r="AH158" s="49">
        <f t="shared" si="87"/>
        <v>-8.374298406379644E-3</v>
      </c>
      <c r="AI158" s="49">
        <f t="shared" si="87"/>
        <v>-2.1696940445203036E-2</v>
      </c>
      <c r="AJ158" s="49">
        <f t="shared" si="87"/>
        <v>-2.1696940445203091E-2</v>
      </c>
      <c r="AK158" s="49">
        <f>SUMSQ(AK149:AK157)</f>
        <v>1.4792211774967493E-3</v>
      </c>
    </row>
    <row r="159" spans="1:37" x14ac:dyDescent="0.35">
      <c r="A159" t="s">
        <v>20</v>
      </c>
      <c r="B159" s="58">
        <f t="shared" ref="B159:K159" si="88">B142-AA158/O158</f>
        <v>-2.4738356024301962</v>
      </c>
      <c r="C159" s="59">
        <f t="shared" si="88"/>
        <v>-2.4761462375963537</v>
      </c>
      <c r="D159" s="59">
        <f t="shared" si="88"/>
        <v>-2.4761462375963537</v>
      </c>
      <c r="E159" s="59">
        <f t="shared" si="88"/>
        <v>-1.3254752238507697</v>
      </c>
      <c r="F159" s="59">
        <f t="shared" si="88"/>
        <v>-0.46597944957832566</v>
      </c>
      <c r="G159" s="59">
        <f t="shared" si="88"/>
        <v>0.28436330341776989</v>
      </c>
      <c r="H159" s="59">
        <f t="shared" si="88"/>
        <v>0.28436330341777005</v>
      </c>
      <c r="I159" s="59">
        <f t="shared" si="88"/>
        <v>0.99971359887051392</v>
      </c>
      <c r="J159" s="59">
        <f t="shared" si="88"/>
        <v>3.8322911073532868</v>
      </c>
      <c r="K159" s="60">
        <f t="shared" si="88"/>
        <v>3.8322911073532873</v>
      </c>
      <c r="L159" s="49">
        <f>AVERAGE(B159:K159)</f>
        <v>1.5439669360628461E-3</v>
      </c>
    </row>
    <row r="160" spans="1:37" x14ac:dyDescent="0.35">
      <c r="A160" t="s">
        <v>21</v>
      </c>
      <c r="B160" s="29">
        <f>B159-L159</f>
        <v>-2.4753795693662592</v>
      </c>
      <c r="C160" s="46">
        <f>C159-L159</f>
        <v>-2.4776902045324167</v>
      </c>
      <c r="D160" s="46">
        <f>D159-L159</f>
        <v>-2.4776902045324167</v>
      </c>
      <c r="E160" s="46">
        <f>E159-L159</f>
        <v>-1.3270191907868325</v>
      </c>
      <c r="F160" s="46">
        <f>F159-L159</f>
        <v>-0.4675234165143885</v>
      </c>
      <c r="G160" s="46">
        <f>G159-L159</f>
        <v>0.28281933648170704</v>
      </c>
      <c r="H160" s="46">
        <f>H159-L159</f>
        <v>0.28281933648170721</v>
      </c>
      <c r="I160" s="46">
        <f>I159-L159</f>
        <v>0.99816963193445107</v>
      </c>
      <c r="J160" s="46">
        <f>J159-L159</f>
        <v>3.8307471404172242</v>
      </c>
      <c r="K160" s="30">
        <f>K159-L159</f>
        <v>3.8307471404172242</v>
      </c>
      <c r="L160" s="49">
        <f>AVERAGE(B160:K160)</f>
        <v>0</v>
      </c>
    </row>
    <row r="161" spans="1:37" x14ac:dyDescent="0.35">
      <c r="L161" s="49"/>
    </row>
    <row r="162" spans="1:37" x14ac:dyDescent="0.35">
      <c r="A162" t="s">
        <v>23</v>
      </c>
      <c r="B162" s="4">
        <f>B144+1</f>
        <v>9</v>
      </c>
    </row>
    <row r="163" spans="1:37" x14ac:dyDescent="0.35">
      <c r="B163" s="4"/>
    </row>
    <row r="164" spans="1:37" x14ac:dyDescent="0.35">
      <c r="B164" t="s">
        <v>1</v>
      </c>
      <c r="O164" t="s">
        <v>26</v>
      </c>
      <c r="AA164" t="s">
        <v>27</v>
      </c>
    </row>
    <row r="166" spans="1:37" x14ac:dyDescent="0.35">
      <c r="B166">
        <v>1</v>
      </c>
      <c r="C166">
        <v>2</v>
      </c>
      <c r="D166">
        <v>3</v>
      </c>
      <c r="E166">
        <v>4</v>
      </c>
      <c r="F166">
        <v>5</v>
      </c>
      <c r="G166">
        <v>6</v>
      </c>
      <c r="H166">
        <v>7</v>
      </c>
      <c r="I166">
        <v>8</v>
      </c>
      <c r="J166">
        <v>9</v>
      </c>
      <c r="K166">
        <v>10</v>
      </c>
      <c r="M166" t="s">
        <v>3</v>
      </c>
      <c r="O166">
        <v>1</v>
      </c>
      <c r="P166">
        <v>2</v>
      </c>
      <c r="Q166">
        <v>3</v>
      </c>
      <c r="R166">
        <v>4</v>
      </c>
      <c r="S166">
        <v>5</v>
      </c>
      <c r="T166">
        <v>6</v>
      </c>
      <c r="U166">
        <v>7</v>
      </c>
      <c r="V166">
        <v>8</v>
      </c>
      <c r="W166">
        <v>9</v>
      </c>
      <c r="X166">
        <v>10</v>
      </c>
      <c r="AA166">
        <v>1</v>
      </c>
      <c r="AB166">
        <v>2</v>
      </c>
      <c r="AC166">
        <v>3</v>
      </c>
      <c r="AD166">
        <v>4</v>
      </c>
      <c r="AE166">
        <v>5</v>
      </c>
      <c r="AF166">
        <v>6</v>
      </c>
      <c r="AG166">
        <v>7</v>
      </c>
      <c r="AH166">
        <v>8</v>
      </c>
      <c r="AI166">
        <v>9</v>
      </c>
      <c r="AJ166">
        <v>10</v>
      </c>
    </row>
    <row r="167" spans="1:37" x14ac:dyDescent="0.35">
      <c r="A167" t="s">
        <v>6</v>
      </c>
      <c r="B167" s="5">
        <f t="shared" ref="B167:K175" si="89">EXP($M149-B$160)/(1+EXP($M149-B$160))</f>
        <v>0.99849636786323026</v>
      </c>
      <c r="C167" s="47">
        <f t="shared" si="89"/>
        <v>0.99849983299155887</v>
      </c>
      <c r="D167" s="47">
        <f t="shared" si="89"/>
        <v>0.99849983299155887</v>
      </c>
      <c r="E167" s="47">
        <f t="shared" si="89"/>
        <v>0.99527431811518619</v>
      </c>
      <c r="F167" s="47">
        <f t="shared" si="89"/>
        <v>0.98890946514361133</v>
      </c>
      <c r="G167" s="47">
        <f t="shared" si="89"/>
        <v>0.97680086927985443</v>
      </c>
      <c r="H167" s="47">
        <f t="shared" si="89"/>
        <v>0.97680086927985443</v>
      </c>
      <c r="I167" s="47">
        <f t="shared" si="89"/>
        <v>0.95368279864150385</v>
      </c>
      <c r="J167" s="47">
        <f t="shared" si="89"/>
        <v>0.54791258478361859</v>
      </c>
      <c r="K167" s="7">
        <f t="shared" si="89"/>
        <v>0.54791258478361859</v>
      </c>
      <c r="M167" s="48">
        <f t="shared" ref="M167:M175" si="90">M149+AK167/Y167</f>
        <v>4.0489460349479156</v>
      </c>
      <c r="O167" s="5">
        <f t="shared" ref="O167:X175" si="91">B167*(1-B167)</f>
        <v>1.5013712271670125E-3</v>
      </c>
      <c r="P167" s="47">
        <f t="shared" si="91"/>
        <v>1.4979165073879181E-3</v>
      </c>
      <c r="Q167" s="47">
        <f t="shared" si="91"/>
        <v>1.4979165073879181E-3</v>
      </c>
      <c r="R167" s="47">
        <f t="shared" si="91"/>
        <v>4.7033498155373572E-3</v>
      </c>
      <c r="S167" s="47">
        <f t="shared" si="91"/>
        <v>1.0967534892987895E-2</v>
      </c>
      <c r="T167" s="47">
        <f t="shared" si="91"/>
        <v>2.2660931053975163E-2</v>
      </c>
      <c r="U167" s="47">
        <f t="shared" si="91"/>
        <v>2.2660931053975163E-2</v>
      </c>
      <c r="V167" s="47">
        <f t="shared" si="91"/>
        <v>4.4171918216812676E-2</v>
      </c>
      <c r="W167" s="47">
        <f t="shared" si="91"/>
        <v>0.24770438421935256</v>
      </c>
      <c r="X167" s="7">
        <f t="shared" si="91"/>
        <v>0.24770438421935256</v>
      </c>
      <c r="Y167" s="49">
        <f>SUM(O167:X167)</f>
        <v>0.60507063771393621</v>
      </c>
      <c r="AA167" s="5" t="str">
        <f t="shared" ref="AA167:AJ175" si="92">IF(ISNUMBER(B5),B5-B167,"")</f>
        <v/>
      </c>
      <c r="AB167" s="47">
        <f t="shared" si="92"/>
        <v>1.5001670084411334E-3</v>
      </c>
      <c r="AC167" s="47">
        <f t="shared" si="92"/>
        <v>1.5001670084411334E-3</v>
      </c>
      <c r="AD167" s="47">
        <f t="shared" si="92"/>
        <v>4.7256818848138149E-3</v>
      </c>
      <c r="AE167" s="47">
        <f t="shared" si="92"/>
        <v>1.1090534856388667E-2</v>
      </c>
      <c r="AF167" s="47">
        <f t="shared" si="92"/>
        <v>2.3199130720145567E-2</v>
      </c>
      <c r="AG167" s="47">
        <f t="shared" si="92"/>
        <v>2.3199130720145567E-2</v>
      </c>
      <c r="AH167" s="47">
        <f t="shared" si="92"/>
        <v>4.6317201358496152E-2</v>
      </c>
      <c r="AI167" s="47">
        <f t="shared" si="92"/>
        <v>-0.54791258478361859</v>
      </c>
      <c r="AJ167" s="7">
        <f t="shared" si="92"/>
        <v>0.45208741521638141</v>
      </c>
      <c r="AK167" s="49">
        <f>SUM(AA167:AJ167)</f>
        <v>1.5706843989634844E-2</v>
      </c>
    </row>
    <row r="168" spans="1:37" x14ac:dyDescent="0.35">
      <c r="A168" t="s">
        <v>7</v>
      </c>
      <c r="B168" s="14">
        <f t="shared" si="89"/>
        <v>0.99350543669012159</v>
      </c>
      <c r="C168" s="15">
        <f t="shared" si="89"/>
        <v>0.99352032880712804</v>
      </c>
      <c r="D168" s="15">
        <f t="shared" si="89"/>
        <v>0.99352032880712804</v>
      </c>
      <c r="E168" s="15">
        <f t="shared" si="89"/>
        <v>0.97980490540431597</v>
      </c>
      <c r="F168" s="15">
        <f t="shared" si="89"/>
        <v>0.95357668204555524</v>
      </c>
      <c r="G168" s="15">
        <f t="shared" si="89"/>
        <v>0.90653776302947731</v>
      </c>
      <c r="H168" s="15">
        <f t="shared" si="89"/>
        <v>0.90653776302947719</v>
      </c>
      <c r="I168" s="15">
        <f t="shared" si="89"/>
        <v>0.82588289789146274</v>
      </c>
      <c r="J168" s="15">
        <f t="shared" si="89"/>
        <v>0.21825703172158661</v>
      </c>
      <c r="K168" s="16">
        <f t="shared" si="89"/>
        <v>0.21825703172158661</v>
      </c>
      <c r="M168" s="50">
        <f t="shared" si="90"/>
        <v>2.5692598131415472</v>
      </c>
      <c r="O168" s="14">
        <f t="shared" si="91"/>
        <v>6.4523839572923911E-3</v>
      </c>
      <c r="P168" s="15">
        <f t="shared" si="91"/>
        <v>6.4376850541042257E-3</v>
      </c>
      <c r="Q168" s="15">
        <f t="shared" si="91"/>
        <v>6.4376850541042257E-3</v>
      </c>
      <c r="R168" s="15">
        <f t="shared" si="91"/>
        <v>1.9787252749955402E-2</v>
      </c>
      <c r="S168" s="15">
        <f t="shared" si="91"/>
        <v>4.4268193504545292E-2</v>
      </c>
      <c r="T168" s="15">
        <f t="shared" si="91"/>
        <v>8.4727047230988561E-2</v>
      </c>
      <c r="U168" s="15">
        <f t="shared" si="91"/>
        <v>8.4727047230988645E-2</v>
      </c>
      <c r="V168" s="15">
        <f t="shared" si="91"/>
        <v>0.14380033686186247</v>
      </c>
      <c r="W168" s="15">
        <f t="shared" si="91"/>
        <v>0.17062089982566894</v>
      </c>
      <c r="X168" s="16">
        <f t="shared" si="91"/>
        <v>0.17062089982566894</v>
      </c>
      <c r="Y168" s="49">
        <f t="shared" ref="Y168:Y175" si="93">SUM(O168:X168)</f>
        <v>0.73787943129517919</v>
      </c>
      <c r="AA168" s="14">
        <f t="shared" si="92"/>
        <v>6.4945633098784095E-3</v>
      </c>
      <c r="AB168" s="15">
        <f t="shared" si="92"/>
        <v>6.4796711928719608E-3</v>
      </c>
      <c r="AC168" s="15">
        <f t="shared" si="92"/>
        <v>6.4796711928719608E-3</v>
      </c>
      <c r="AD168" s="15">
        <f t="shared" si="92"/>
        <v>-0.97980490540431597</v>
      </c>
      <c r="AE168" s="15">
        <f t="shared" si="92"/>
        <v>4.6423317954444765E-2</v>
      </c>
      <c r="AF168" s="15">
        <f t="shared" si="92"/>
        <v>9.3462236970522694E-2</v>
      </c>
      <c r="AG168" s="15">
        <f t="shared" si="92"/>
        <v>9.3462236970522805E-2</v>
      </c>
      <c r="AH168" s="15">
        <f t="shared" si="92"/>
        <v>0.17411710210853726</v>
      </c>
      <c r="AI168" s="15">
        <f t="shared" si="92"/>
        <v>0.78174296827841339</v>
      </c>
      <c r="AJ168" s="16">
        <f t="shared" si="92"/>
        <v>-0.21825703172158661</v>
      </c>
      <c r="AK168" s="49">
        <f t="shared" ref="AK168:AK175" si="94">SUM(AA168:AJ168)</f>
        <v>1.0599830852160652E-2</v>
      </c>
    </row>
    <row r="169" spans="1:37" x14ac:dyDescent="0.35">
      <c r="A169" t="s">
        <v>8</v>
      </c>
      <c r="B169" s="14">
        <f t="shared" si="89"/>
        <v>0.97937537328857205</v>
      </c>
      <c r="C169" s="15">
        <f t="shared" si="89"/>
        <v>0.9794219947278614</v>
      </c>
      <c r="D169" s="15">
        <f t="shared" si="89"/>
        <v>0.9794219947278614</v>
      </c>
      <c r="E169" s="15">
        <f t="shared" si="89"/>
        <v>0.93773505018668657</v>
      </c>
      <c r="F169" s="15">
        <f t="shared" si="89"/>
        <v>0.86442892068073884</v>
      </c>
      <c r="G169" s="15">
        <f t="shared" si="89"/>
        <v>0.7506777549607887</v>
      </c>
      <c r="H169" s="15">
        <f t="shared" si="89"/>
        <v>0.75067775496078859</v>
      </c>
      <c r="I169" s="15">
        <f t="shared" si="89"/>
        <v>0.59553138803421701</v>
      </c>
      <c r="J169" s="15">
        <f t="shared" si="89"/>
        <v>7.9753748974521213E-2</v>
      </c>
      <c r="K169" s="16">
        <f t="shared" si="89"/>
        <v>7.9753748974521213E-2</v>
      </c>
      <c r="M169" s="50">
        <f t="shared" si="90"/>
        <v>1.3882780957613503</v>
      </c>
      <c r="O169" s="14">
        <f t="shared" si="91"/>
        <v>2.0199251484442203E-2</v>
      </c>
      <c r="P169" s="15">
        <f t="shared" si="91"/>
        <v>2.0154550971158435E-2</v>
      </c>
      <c r="Q169" s="15">
        <f t="shared" si="91"/>
        <v>2.0154550971158435E-2</v>
      </c>
      <c r="R169" s="15">
        <f t="shared" si="91"/>
        <v>5.8388025838058993E-2</v>
      </c>
      <c r="S169" s="15">
        <f t="shared" si="91"/>
        <v>0.11719156177147176</v>
      </c>
      <c r="T169" s="15">
        <f t="shared" si="91"/>
        <v>0.18716066316781876</v>
      </c>
      <c r="U169" s="15">
        <f t="shared" si="91"/>
        <v>0.18716066316781882</v>
      </c>
      <c r="V169" s="15">
        <f t="shared" si="91"/>
        <v>0.24087375390025587</v>
      </c>
      <c r="W169" s="15">
        <f t="shared" si="91"/>
        <v>7.3393088499030271E-2</v>
      </c>
      <c r="X169" s="16">
        <f t="shared" si="91"/>
        <v>7.3393088499030271E-2</v>
      </c>
      <c r="Y169" s="49">
        <f t="shared" si="93"/>
        <v>0.99806919827024387</v>
      </c>
      <c r="AA169" s="14">
        <f t="shared" si="92"/>
        <v>2.0624626711427951E-2</v>
      </c>
      <c r="AB169" s="15">
        <f t="shared" si="92"/>
        <v>2.05780052721386E-2</v>
      </c>
      <c r="AC169" s="15">
        <f t="shared" si="92"/>
        <v>2.05780052721386E-2</v>
      </c>
      <c r="AD169" s="15">
        <f t="shared" si="92"/>
        <v>6.226494981331343E-2</v>
      </c>
      <c r="AE169" s="15">
        <f t="shared" si="92"/>
        <v>0.13557107931926116</v>
      </c>
      <c r="AF169" s="15">
        <f t="shared" si="92"/>
        <v>0.2493222450392113</v>
      </c>
      <c r="AG169" s="15">
        <f t="shared" si="92"/>
        <v>-0.75067775496078859</v>
      </c>
      <c r="AH169" s="15">
        <f t="shared" si="92"/>
        <v>0.40446861196578299</v>
      </c>
      <c r="AI169" s="15">
        <f t="shared" si="92"/>
        <v>-7.9753748974521213E-2</v>
      </c>
      <c r="AJ169" s="16">
        <f t="shared" si="92"/>
        <v>-7.9753748974521213E-2</v>
      </c>
      <c r="AK169" s="49">
        <f t="shared" si="94"/>
        <v>3.2222704834430071E-3</v>
      </c>
    </row>
    <row r="170" spans="1:37" x14ac:dyDescent="0.35">
      <c r="A170" t="s">
        <v>10</v>
      </c>
      <c r="B170" s="14">
        <f t="shared" si="89"/>
        <v>0.97937537328857205</v>
      </c>
      <c r="C170" s="15">
        <f t="shared" si="89"/>
        <v>0.9794219947278614</v>
      </c>
      <c r="D170" s="15">
        <f t="shared" si="89"/>
        <v>0.9794219947278614</v>
      </c>
      <c r="E170" s="15">
        <f t="shared" si="89"/>
        <v>0.93773505018668657</v>
      </c>
      <c r="F170" s="15">
        <f t="shared" si="89"/>
        <v>0.86442892068073884</v>
      </c>
      <c r="G170" s="15">
        <f t="shared" si="89"/>
        <v>0.7506777549607887</v>
      </c>
      <c r="H170" s="15">
        <f t="shared" si="89"/>
        <v>0.75067775496078859</v>
      </c>
      <c r="I170" s="15">
        <f t="shared" si="89"/>
        <v>0.59553138803421701</v>
      </c>
      <c r="J170" s="15">
        <f t="shared" si="89"/>
        <v>7.9753748974521213E-2</v>
      </c>
      <c r="K170" s="16">
        <f t="shared" si="89"/>
        <v>7.9753748974521213E-2</v>
      </c>
      <c r="M170" s="50">
        <f t="shared" si="90"/>
        <v>1.3882780957613503</v>
      </c>
      <c r="O170" s="14">
        <f t="shared" si="91"/>
        <v>2.0199251484442203E-2</v>
      </c>
      <c r="P170" s="15">
        <f t="shared" si="91"/>
        <v>2.0154550971158435E-2</v>
      </c>
      <c r="Q170" s="15">
        <f t="shared" si="91"/>
        <v>2.0154550971158435E-2</v>
      </c>
      <c r="R170" s="15">
        <f t="shared" si="91"/>
        <v>5.8388025838058993E-2</v>
      </c>
      <c r="S170" s="15">
        <f t="shared" si="91"/>
        <v>0.11719156177147176</v>
      </c>
      <c r="T170" s="15">
        <f t="shared" si="91"/>
        <v>0.18716066316781876</v>
      </c>
      <c r="U170" s="15">
        <f t="shared" si="91"/>
        <v>0.18716066316781882</v>
      </c>
      <c r="V170" s="15">
        <f t="shared" si="91"/>
        <v>0.24087375390025587</v>
      </c>
      <c r="W170" s="15">
        <f t="shared" si="91"/>
        <v>7.3393088499030271E-2</v>
      </c>
      <c r="X170" s="16">
        <f t="shared" si="91"/>
        <v>7.3393088499030271E-2</v>
      </c>
      <c r="Y170" s="49">
        <f t="shared" si="93"/>
        <v>0.99806919827024387</v>
      </c>
      <c r="AA170" s="14">
        <f t="shared" si="92"/>
        <v>2.0624626711427951E-2</v>
      </c>
      <c r="AB170" s="15">
        <f t="shared" si="92"/>
        <v>2.05780052721386E-2</v>
      </c>
      <c r="AC170" s="15">
        <f t="shared" si="92"/>
        <v>2.05780052721386E-2</v>
      </c>
      <c r="AD170" s="15">
        <f t="shared" si="92"/>
        <v>6.226494981331343E-2</v>
      </c>
      <c r="AE170" s="15">
        <f t="shared" si="92"/>
        <v>0.13557107931926116</v>
      </c>
      <c r="AF170" s="15">
        <f t="shared" si="92"/>
        <v>0.2493222450392113</v>
      </c>
      <c r="AG170" s="15">
        <f t="shared" si="92"/>
        <v>-0.75067775496078859</v>
      </c>
      <c r="AH170" s="15">
        <f t="shared" si="92"/>
        <v>0.40446861196578299</v>
      </c>
      <c r="AI170" s="15">
        <f t="shared" si="92"/>
        <v>-7.9753748974521213E-2</v>
      </c>
      <c r="AJ170" s="16">
        <f t="shared" si="92"/>
        <v>-7.9753748974521213E-2</v>
      </c>
      <c r="AK170" s="49">
        <f t="shared" si="94"/>
        <v>3.2222704834430071E-3</v>
      </c>
    </row>
    <row r="171" spans="1:37" x14ac:dyDescent="0.35">
      <c r="A171" t="s">
        <v>11</v>
      </c>
      <c r="B171" s="14">
        <f t="shared" si="89"/>
        <v>0.95167155366033074</v>
      </c>
      <c r="C171" s="15">
        <f t="shared" si="89"/>
        <v>0.95177771541623779</v>
      </c>
      <c r="D171" s="15">
        <f t="shared" si="89"/>
        <v>0.95177771541623779</v>
      </c>
      <c r="E171" s="15">
        <f t="shared" si="89"/>
        <v>0.86198068827270025</v>
      </c>
      <c r="F171" s="15">
        <f t="shared" si="89"/>
        <v>0.7255863560193303</v>
      </c>
      <c r="G171" s="15">
        <f t="shared" si="89"/>
        <v>0.55527335816688927</v>
      </c>
      <c r="H171" s="15">
        <f t="shared" si="89"/>
        <v>0.55527335816688927</v>
      </c>
      <c r="I171" s="15">
        <f t="shared" si="89"/>
        <v>0.37910481235640459</v>
      </c>
      <c r="J171" s="15">
        <f t="shared" si="89"/>
        <v>3.4692369345184174E-2</v>
      </c>
      <c r="K171" s="16">
        <f t="shared" si="89"/>
        <v>3.4692369345184174E-2</v>
      </c>
      <c r="M171" s="50">
        <f t="shared" si="90"/>
        <v>0.50335830192170761</v>
      </c>
      <c r="O171" s="14">
        <f t="shared" si="91"/>
        <v>4.5992807614062971E-2</v>
      </c>
      <c r="P171" s="15">
        <f t="shared" si="91"/>
        <v>4.5896895853284859E-2</v>
      </c>
      <c r="Q171" s="15">
        <f t="shared" si="91"/>
        <v>4.5896895853284859E-2</v>
      </c>
      <c r="R171" s="15">
        <f t="shared" si="91"/>
        <v>0.11896998131762221</v>
      </c>
      <c r="S171" s="15">
        <f t="shared" si="91"/>
        <v>0.19911079597791995</v>
      </c>
      <c r="T171" s="15">
        <f t="shared" si="91"/>
        <v>0.24694485587695478</v>
      </c>
      <c r="U171" s="15">
        <f t="shared" si="91"/>
        <v>0.24694485587695478</v>
      </c>
      <c r="V171" s="15">
        <f t="shared" si="91"/>
        <v>0.23538435360461984</v>
      </c>
      <c r="W171" s="15">
        <f t="shared" si="91"/>
        <v>3.3488808854401503E-2</v>
      </c>
      <c r="X171" s="16">
        <f t="shared" si="91"/>
        <v>3.3488808854401503E-2</v>
      </c>
      <c r="Y171" s="49">
        <f t="shared" si="93"/>
        <v>1.252119059683507</v>
      </c>
      <c r="AA171" s="14">
        <f t="shared" si="92"/>
        <v>4.8328446339669262E-2</v>
      </c>
      <c r="AB171" s="15">
        <f t="shared" si="92"/>
        <v>4.8222284583762209E-2</v>
      </c>
      <c r="AC171" s="15">
        <f t="shared" si="92"/>
        <v>4.8222284583762209E-2</v>
      </c>
      <c r="AD171" s="15">
        <f t="shared" si="92"/>
        <v>0.13801931172729975</v>
      </c>
      <c r="AE171" s="15">
        <f t="shared" si="92"/>
        <v>-0.7255863560193303</v>
      </c>
      <c r="AF171" s="15">
        <f t="shared" si="92"/>
        <v>0.44472664183311073</v>
      </c>
      <c r="AG171" s="15">
        <f t="shared" si="92"/>
        <v>0.44472664183311073</v>
      </c>
      <c r="AH171" s="15">
        <f t="shared" si="92"/>
        <v>-0.37910481235640459</v>
      </c>
      <c r="AI171" s="15">
        <f t="shared" si="92"/>
        <v>-3.4692369345184174E-2</v>
      </c>
      <c r="AJ171" s="16">
        <f t="shared" si="92"/>
        <v>-3.4692369345184174E-2</v>
      </c>
      <c r="AK171" s="49">
        <f t="shared" si="94"/>
        <v>-1.8302961653883509E-3</v>
      </c>
    </row>
    <row r="172" spans="1:37" x14ac:dyDescent="0.35">
      <c r="A172" t="s">
        <v>13</v>
      </c>
      <c r="B172" s="14">
        <f t="shared" si="89"/>
        <v>0.95167155366033074</v>
      </c>
      <c r="C172" s="15">
        <f t="shared" si="89"/>
        <v>0.95177771541623779</v>
      </c>
      <c r="D172" s="15">
        <f t="shared" si="89"/>
        <v>0.95177771541623779</v>
      </c>
      <c r="E172" s="15">
        <f t="shared" si="89"/>
        <v>0.86198068827270025</v>
      </c>
      <c r="F172" s="15">
        <f t="shared" si="89"/>
        <v>0.7255863560193303</v>
      </c>
      <c r="G172" s="15">
        <f t="shared" si="89"/>
        <v>0.55527335816688927</v>
      </c>
      <c r="H172" s="15">
        <f t="shared" si="89"/>
        <v>0.55527335816688927</v>
      </c>
      <c r="I172" s="15">
        <f t="shared" si="89"/>
        <v>0.37910481235640459</v>
      </c>
      <c r="J172" s="15">
        <f t="shared" si="89"/>
        <v>3.4692369345184174E-2</v>
      </c>
      <c r="K172" s="16">
        <f t="shared" si="89"/>
        <v>3.4692369345184174E-2</v>
      </c>
      <c r="M172" s="50">
        <f t="shared" si="90"/>
        <v>0.50335830192170761</v>
      </c>
      <c r="O172" s="14">
        <f t="shared" si="91"/>
        <v>4.5992807614062971E-2</v>
      </c>
      <c r="P172" s="15">
        <f t="shared" si="91"/>
        <v>4.5896895853284859E-2</v>
      </c>
      <c r="Q172" s="15">
        <f t="shared" si="91"/>
        <v>4.5896895853284859E-2</v>
      </c>
      <c r="R172" s="15">
        <f t="shared" si="91"/>
        <v>0.11896998131762221</v>
      </c>
      <c r="S172" s="15">
        <f t="shared" si="91"/>
        <v>0.19911079597791995</v>
      </c>
      <c r="T172" s="15">
        <f t="shared" si="91"/>
        <v>0.24694485587695478</v>
      </c>
      <c r="U172" s="15">
        <f t="shared" si="91"/>
        <v>0.24694485587695478</v>
      </c>
      <c r="V172" s="15">
        <f t="shared" si="91"/>
        <v>0.23538435360461984</v>
      </c>
      <c r="W172" s="15">
        <f t="shared" si="91"/>
        <v>3.3488808854401503E-2</v>
      </c>
      <c r="X172" s="16">
        <f t="shared" si="91"/>
        <v>3.3488808854401503E-2</v>
      </c>
      <c r="Y172" s="49">
        <f t="shared" si="93"/>
        <v>1.252119059683507</v>
      </c>
      <c r="AA172" s="14">
        <f t="shared" si="92"/>
        <v>4.8328446339669262E-2</v>
      </c>
      <c r="AB172" s="15">
        <f t="shared" si="92"/>
        <v>4.8222284583762209E-2</v>
      </c>
      <c r="AC172" s="15">
        <f t="shared" si="92"/>
        <v>4.8222284583762209E-2</v>
      </c>
      <c r="AD172" s="15">
        <f t="shared" si="92"/>
        <v>0.13801931172729975</v>
      </c>
      <c r="AE172" s="15">
        <f t="shared" si="92"/>
        <v>0.2744136439806697</v>
      </c>
      <c r="AF172" s="15">
        <f t="shared" si="92"/>
        <v>-0.55527335816688927</v>
      </c>
      <c r="AG172" s="15">
        <f t="shared" si="92"/>
        <v>0.44472664183311073</v>
      </c>
      <c r="AH172" s="15">
        <f t="shared" si="92"/>
        <v>-0.37910481235640459</v>
      </c>
      <c r="AI172" s="15">
        <f t="shared" si="92"/>
        <v>-3.4692369345184174E-2</v>
      </c>
      <c r="AJ172" s="16">
        <f t="shared" si="92"/>
        <v>-3.4692369345184174E-2</v>
      </c>
      <c r="AK172" s="49">
        <f t="shared" si="94"/>
        <v>-1.8302961653883509E-3</v>
      </c>
    </row>
    <row r="173" spans="1:37" x14ac:dyDescent="0.35">
      <c r="A173" t="s">
        <v>15</v>
      </c>
      <c r="B173" s="14">
        <f t="shared" si="89"/>
        <v>0.81903145654359011</v>
      </c>
      <c r="C173" s="15">
        <f t="shared" si="89"/>
        <v>0.81937368398446897</v>
      </c>
      <c r="D173" s="15">
        <f t="shared" si="89"/>
        <v>0.81937368398446897</v>
      </c>
      <c r="E173" s="15">
        <f t="shared" si="89"/>
        <v>0.58938870405069643</v>
      </c>
      <c r="F173" s="15">
        <f t="shared" si="89"/>
        <v>0.37799741672702164</v>
      </c>
      <c r="G173" s="15">
        <f t="shared" si="89"/>
        <v>0.22297729219564322</v>
      </c>
      <c r="H173" s="15">
        <f t="shared" si="89"/>
        <v>0.22297729219564316</v>
      </c>
      <c r="I173" s="15">
        <f t="shared" si="89"/>
        <v>0.12306179151326879</v>
      </c>
      <c r="J173" s="15">
        <f t="shared" si="89"/>
        <v>8.1923577513697155E-3</v>
      </c>
      <c r="K173" s="16">
        <f t="shared" si="89"/>
        <v>8.1923577513697155E-3</v>
      </c>
      <c r="M173" s="50">
        <f t="shared" si="90"/>
        <v>-0.97317068214523073</v>
      </c>
      <c r="O173" s="14">
        <f t="shared" si="91"/>
        <v>0.14821892973567538</v>
      </c>
      <c r="P173" s="15">
        <f t="shared" si="91"/>
        <v>0.14800044997818854</v>
      </c>
      <c r="Q173" s="15">
        <f t="shared" si="91"/>
        <v>0.14800044997818854</v>
      </c>
      <c r="R173" s="15">
        <f t="shared" si="91"/>
        <v>0.242009659588137</v>
      </c>
      <c r="S173" s="15">
        <f t="shared" si="91"/>
        <v>0.23511536967471997</v>
      </c>
      <c r="T173" s="15">
        <f t="shared" si="91"/>
        <v>0.17325841936074196</v>
      </c>
      <c r="U173" s="15">
        <f t="shared" si="91"/>
        <v>0.17325841936074193</v>
      </c>
      <c r="V173" s="15">
        <f t="shared" si="91"/>
        <v>0.10791758698281356</v>
      </c>
      <c r="W173" s="15">
        <f t="shared" si="91"/>
        <v>8.1252430258432883E-3</v>
      </c>
      <c r="X173" s="16">
        <f t="shared" si="91"/>
        <v>8.1252430258432883E-3</v>
      </c>
      <c r="Y173" s="49">
        <f t="shared" si="93"/>
        <v>1.3920297707108937</v>
      </c>
      <c r="AA173" s="14">
        <f t="shared" si="92"/>
        <v>0.18096854345640989</v>
      </c>
      <c r="AB173" s="15">
        <f t="shared" si="92"/>
        <v>0.18062631601553103</v>
      </c>
      <c r="AC173" s="15">
        <f t="shared" si="92"/>
        <v>0.18062631601553103</v>
      </c>
      <c r="AD173" s="15">
        <f t="shared" si="92"/>
        <v>0.41061129594930357</v>
      </c>
      <c r="AE173" s="15">
        <f t="shared" si="92"/>
        <v>-0.37799741672702164</v>
      </c>
      <c r="AF173" s="15">
        <f t="shared" si="92"/>
        <v>-0.22297729219564322</v>
      </c>
      <c r="AG173" s="15">
        <f t="shared" si="92"/>
        <v>-0.22297729219564316</v>
      </c>
      <c r="AH173" s="15">
        <f t="shared" si="92"/>
        <v>-0.12306179151326879</v>
      </c>
      <c r="AI173" s="15">
        <f t="shared" si="92"/>
        <v>-8.1923577513697155E-3</v>
      </c>
      <c r="AJ173" s="16">
        <f t="shared" si="92"/>
        <v>-8.1923577513697155E-3</v>
      </c>
      <c r="AK173" s="49">
        <f t="shared" si="94"/>
        <v>-1.0566036697540779E-2</v>
      </c>
    </row>
    <row r="174" spans="1:37" x14ac:dyDescent="0.35">
      <c r="A174" t="s">
        <v>17</v>
      </c>
      <c r="B174" s="14">
        <f t="shared" si="89"/>
        <v>0.81903145654359011</v>
      </c>
      <c r="C174" s="15">
        <f t="shared" si="89"/>
        <v>0.81937368398446897</v>
      </c>
      <c r="D174" s="15">
        <f t="shared" si="89"/>
        <v>0.81937368398446897</v>
      </c>
      <c r="E174" s="15">
        <f t="shared" si="89"/>
        <v>0.58938870405069643</v>
      </c>
      <c r="F174" s="15">
        <f t="shared" si="89"/>
        <v>0.37799741672702164</v>
      </c>
      <c r="G174" s="15">
        <f t="shared" si="89"/>
        <v>0.22297729219564322</v>
      </c>
      <c r="H174" s="15">
        <f t="shared" si="89"/>
        <v>0.22297729219564316</v>
      </c>
      <c r="I174" s="15">
        <f t="shared" si="89"/>
        <v>0.12306179151326879</v>
      </c>
      <c r="J174" s="15">
        <f t="shared" si="89"/>
        <v>8.1923577513697155E-3</v>
      </c>
      <c r="K174" s="16">
        <f t="shared" si="89"/>
        <v>8.1923577513697155E-3</v>
      </c>
      <c r="M174" s="50">
        <f t="shared" si="90"/>
        <v>-0.97317068214523084</v>
      </c>
      <c r="O174" s="14">
        <f t="shared" si="91"/>
        <v>0.14821892973567538</v>
      </c>
      <c r="P174" s="15">
        <f t="shared" si="91"/>
        <v>0.14800044997818854</v>
      </c>
      <c r="Q174" s="15">
        <f t="shared" si="91"/>
        <v>0.14800044997818854</v>
      </c>
      <c r="R174" s="15">
        <f t="shared" si="91"/>
        <v>0.242009659588137</v>
      </c>
      <c r="S174" s="15">
        <f t="shared" si="91"/>
        <v>0.23511536967471997</v>
      </c>
      <c r="T174" s="15">
        <f t="shared" si="91"/>
        <v>0.17325841936074196</v>
      </c>
      <c r="U174" s="15">
        <f t="shared" si="91"/>
        <v>0.17325841936074193</v>
      </c>
      <c r="V174" s="15">
        <f t="shared" si="91"/>
        <v>0.10791758698281356</v>
      </c>
      <c r="W174" s="15">
        <f t="shared" si="91"/>
        <v>8.1252430258432883E-3</v>
      </c>
      <c r="X174" s="16">
        <f t="shared" si="91"/>
        <v>8.1252430258432883E-3</v>
      </c>
      <c r="Y174" s="49">
        <f t="shared" si="93"/>
        <v>1.3920297707108937</v>
      </c>
      <c r="AA174" s="14">
        <f t="shared" si="92"/>
        <v>0.18096854345640989</v>
      </c>
      <c r="AB174" s="15">
        <f t="shared" si="92"/>
        <v>-0.81937368398446897</v>
      </c>
      <c r="AC174" s="15">
        <f t="shared" si="92"/>
        <v>0.18062631601553103</v>
      </c>
      <c r="AD174" s="15">
        <f t="shared" si="92"/>
        <v>-0.58938870405069643</v>
      </c>
      <c r="AE174" s="15">
        <f t="shared" si="92"/>
        <v>0.6220025832729783</v>
      </c>
      <c r="AF174" s="15">
        <f t="shared" si="92"/>
        <v>-0.22297729219564322</v>
      </c>
      <c r="AG174" s="15">
        <f t="shared" si="92"/>
        <v>0.77702270780435678</v>
      </c>
      <c r="AH174" s="15">
        <f t="shared" si="92"/>
        <v>-0.12306179151326879</v>
      </c>
      <c r="AI174" s="15">
        <f t="shared" si="92"/>
        <v>-8.1923577513697155E-3</v>
      </c>
      <c r="AJ174" s="16">
        <f t="shared" si="92"/>
        <v>-8.1923577513697155E-3</v>
      </c>
      <c r="AK174" s="49">
        <f t="shared" si="94"/>
        <v>-1.0566036697540835E-2</v>
      </c>
    </row>
    <row r="175" spans="1:37" x14ac:dyDescent="0.35">
      <c r="A175" t="s">
        <v>18</v>
      </c>
      <c r="B175" s="26">
        <f t="shared" si="89"/>
        <v>0.50032798702675862</v>
      </c>
      <c r="C175" s="27">
        <f t="shared" si="89"/>
        <v>0.50090564487493616</v>
      </c>
      <c r="D175" s="27">
        <f t="shared" si="89"/>
        <v>0.50090564487493616</v>
      </c>
      <c r="E175" s="27">
        <f t="shared" si="89"/>
        <v>0.24102861218214935</v>
      </c>
      <c r="F175" s="27">
        <f t="shared" si="89"/>
        <v>0.11851753296727417</v>
      </c>
      <c r="G175" s="27">
        <f t="shared" si="89"/>
        <v>5.9698877029633134E-2</v>
      </c>
      <c r="H175" s="27">
        <f t="shared" si="89"/>
        <v>5.9698877029633106E-2</v>
      </c>
      <c r="I175" s="27">
        <f t="shared" si="89"/>
        <v>3.0112571975969081E-2</v>
      </c>
      <c r="J175" s="27">
        <f t="shared" si="89"/>
        <v>1.8241510498741616E-3</v>
      </c>
      <c r="K175" s="28">
        <f t="shared" si="89"/>
        <v>1.8241510498741616E-3</v>
      </c>
      <c r="M175" s="57">
        <f t="shared" si="90"/>
        <v>-2.4866205113906914</v>
      </c>
      <c r="O175" s="26">
        <f t="shared" si="91"/>
        <v>0.24999989242451029</v>
      </c>
      <c r="P175" s="27">
        <f t="shared" si="91"/>
        <v>0.2499991798073605</v>
      </c>
      <c r="Q175" s="27">
        <f t="shared" si="91"/>
        <v>0.2499991798073605</v>
      </c>
      <c r="R175" s="27">
        <f t="shared" si="91"/>
        <v>0.18293382029169641</v>
      </c>
      <c r="S175" s="27">
        <f t="shared" si="91"/>
        <v>0.10447112734662525</v>
      </c>
      <c r="T175" s="27">
        <f t="shared" si="91"/>
        <v>5.6134921111033874E-2</v>
      </c>
      <c r="U175" s="27">
        <f t="shared" si="91"/>
        <v>5.6134921111033853E-2</v>
      </c>
      <c r="V175" s="27">
        <f t="shared" si="91"/>
        <v>2.9205804984961163E-2</v>
      </c>
      <c r="W175" s="27">
        <f t="shared" si="91"/>
        <v>1.8208235228214045E-3</v>
      </c>
      <c r="X175" s="28">
        <f t="shared" si="91"/>
        <v>1.8208235228214045E-3</v>
      </c>
      <c r="Y175" s="49">
        <f t="shared" si="93"/>
        <v>1.1825204939302245</v>
      </c>
      <c r="AA175" s="26">
        <f t="shared" si="92"/>
        <v>-0.50032798702675862</v>
      </c>
      <c r="AB175" s="27">
        <f t="shared" si="92"/>
        <v>0.49909435512506384</v>
      </c>
      <c r="AC175" s="27">
        <f t="shared" si="92"/>
        <v>-0.50090564487493616</v>
      </c>
      <c r="AD175" s="27">
        <f t="shared" si="92"/>
        <v>0.75897138781785067</v>
      </c>
      <c r="AE175" s="27">
        <f t="shared" si="92"/>
        <v>-0.11851753296727417</v>
      </c>
      <c r="AF175" s="27">
        <f t="shared" si="92"/>
        <v>-5.9698877029633134E-2</v>
      </c>
      <c r="AG175" s="27">
        <f t="shared" si="92"/>
        <v>-5.9698877029633106E-2</v>
      </c>
      <c r="AH175" s="27">
        <f t="shared" si="92"/>
        <v>-3.0112571975969081E-2</v>
      </c>
      <c r="AI175" s="27">
        <f t="shared" si="92"/>
        <v>-1.8241510498741616E-3</v>
      </c>
      <c r="AJ175" s="28">
        <f t="shared" si="92"/>
        <v>-1.8241510498741616E-3</v>
      </c>
      <c r="AK175" s="49">
        <f t="shared" si="94"/>
        <v>-1.4844050061038113E-2</v>
      </c>
    </row>
    <row r="176" spans="1:37" x14ac:dyDescent="0.35">
      <c r="O176" s="49">
        <f>SUM(O167:O175)</f>
        <v>0.68677562527733083</v>
      </c>
      <c r="P176" s="49">
        <f t="shared" ref="P176:X176" si="95">SUM(P167:P175)</f>
        <v>0.68603857497411636</v>
      </c>
      <c r="Q176" s="49">
        <f t="shared" si="95"/>
        <v>0.68603857497411636</v>
      </c>
      <c r="R176" s="49">
        <f t="shared" si="95"/>
        <v>1.0461597563448255</v>
      </c>
      <c r="S176" s="49">
        <f t="shared" si="95"/>
        <v>1.2625423105923816</v>
      </c>
      <c r="T176" s="49">
        <f t="shared" si="95"/>
        <v>1.3782507762070286</v>
      </c>
      <c r="U176" s="49">
        <f t="shared" si="95"/>
        <v>1.3782507762070288</v>
      </c>
      <c r="V176" s="49">
        <f t="shared" si="95"/>
        <v>1.3855294490390146</v>
      </c>
      <c r="W176" s="49">
        <f t="shared" si="95"/>
        <v>0.65016038832639311</v>
      </c>
      <c r="X176" s="49">
        <f t="shared" si="95"/>
        <v>0.65016038832639311</v>
      </c>
      <c r="AA176" s="49">
        <f>SUM(AA167:AA175)</f>
        <v>6.0098092981339946E-3</v>
      </c>
      <c r="AB176" s="49">
        <f t="shared" ref="AB176:AJ176" si="96">SUM(AB167:AB175)</f>
        <v>5.9274050692406099E-3</v>
      </c>
      <c r="AC176" s="49">
        <f t="shared" si="96"/>
        <v>5.9274050692406099E-3</v>
      </c>
      <c r="AD176" s="49">
        <f t="shared" si="96"/>
        <v>5.6832792781820185E-3</v>
      </c>
      <c r="AE176" s="49">
        <f t="shared" si="96"/>
        <v>2.9709329893775754E-3</v>
      </c>
      <c r="AF176" s="49">
        <f t="shared" si="96"/>
        <v>-8.9431998560737108E-4</v>
      </c>
      <c r="AG176" s="49">
        <f t="shared" si="96"/>
        <v>-8.9431998560701026E-4</v>
      </c>
      <c r="AH176" s="49">
        <f t="shared" si="96"/>
        <v>-5.074252316716564E-3</v>
      </c>
      <c r="AI176" s="49">
        <f t="shared" si="96"/>
        <v>-1.3270719697229561E-2</v>
      </c>
      <c r="AJ176" s="49">
        <f t="shared" si="96"/>
        <v>-1.3270719697229561E-2</v>
      </c>
      <c r="AK176" s="49">
        <f>SUMSQ(AK167:AK175)</f>
        <v>8.3015546965431529E-4</v>
      </c>
    </row>
    <row r="177" spans="1:37" x14ac:dyDescent="0.35">
      <c r="A177" t="s">
        <v>20</v>
      </c>
      <c r="B177" s="58">
        <f t="shared" ref="B177:K177" si="97">B160-AA176/O176</f>
        <v>-2.4841303302799234</v>
      </c>
      <c r="C177" s="59">
        <f t="shared" si="97"/>
        <v>-2.4863302508584768</v>
      </c>
      <c r="D177" s="59">
        <f t="shared" si="97"/>
        <v>-2.4863302508584768</v>
      </c>
      <c r="E177" s="59">
        <f t="shared" si="97"/>
        <v>-1.3324517064649721</v>
      </c>
      <c r="F177" s="59">
        <f t="shared" si="97"/>
        <v>-0.46987655190197297</v>
      </c>
      <c r="G177" s="59">
        <f t="shared" si="97"/>
        <v>0.28346821693296176</v>
      </c>
      <c r="H177" s="59">
        <f t="shared" si="97"/>
        <v>0.28346821693296165</v>
      </c>
      <c r="I177" s="59">
        <f t="shared" si="97"/>
        <v>1.0018319520101708</v>
      </c>
      <c r="J177" s="59">
        <f t="shared" si="97"/>
        <v>3.8511585957065724</v>
      </c>
      <c r="K177" s="60">
        <f t="shared" si="97"/>
        <v>3.8511585957065724</v>
      </c>
      <c r="L177" s="49">
        <f>AVERAGE(B177:K177)</f>
        <v>1.1966486925417464E-3</v>
      </c>
    </row>
    <row r="178" spans="1:37" x14ac:dyDescent="0.35">
      <c r="A178" t="s">
        <v>21</v>
      </c>
      <c r="B178" s="29">
        <f>B177-L177</f>
        <v>-2.485326978972465</v>
      </c>
      <c r="C178" s="46">
        <f>C177-L177</f>
        <v>-2.4875268995510185</v>
      </c>
      <c r="D178" s="46">
        <f>D177-L177</f>
        <v>-2.4875268995510185</v>
      </c>
      <c r="E178" s="46">
        <f>E177-L177</f>
        <v>-1.3336483551575138</v>
      </c>
      <c r="F178" s="46">
        <f>F177-L177</f>
        <v>-0.47107320059451474</v>
      </c>
      <c r="G178" s="46">
        <f>G177-L177</f>
        <v>0.28227156824041999</v>
      </c>
      <c r="H178" s="46">
        <f>H177-L177</f>
        <v>0.28227156824041988</v>
      </c>
      <c r="I178" s="46">
        <f>I177-L177</f>
        <v>1.0006353033176292</v>
      </c>
      <c r="J178" s="46">
        <f>J177-L177</f>
        <v>3.8499619470140307</v>
      </c>
      <c r="K178" s="30">
        <f>K177-L177</f>
        <v>3.8499619470140307</v>
      </c>
      <c r="L178" s="49">
        <f>AVERAGE(B178:K178)</f>
        <v>0</v>
      </c>
    </row>
    <row r="179" spans="1:37" x14ac:dyDescent="0.35">
      <c r="L179" s="49"/>
    </row>
    <row r="180" spans="1:37" x14ac:dyDescent="0.35">
      <c r="A180" t="s">
        <v>23</v>
      </c>
      <c r="B180" s="4">
        <f>B162+1</f>
        <v>10</v>
      </c>
    </row>
    <row r="181" spans="1:37" x14ac:dyDescent="0.35">
      <c r="B181" s="4"/>
    </row>
    <row r="182" spans="1:37" x14ac:dyDescent="0.35">
      <c r="B182" t="s">
        <v>1</v>
      </c>
      <c r="O182" t="s">
        <v>26</v>
      </c>
      <c r="AA182" t="s">
        <v>27</v>
      </c>
    </row>
    <row r="184" spans="1:37" x14ac:dyDescent="0.35">
      <c r="B184">
        <v>1</v>
      </c>
      <c r="C184">
        <v>2</v>
      </c>
      <c r="D184">
        <v>3</v>
      </c>
      <c r="E184">
        <v>4</v>
      </c>
      <c r="F184">
        <v>5</v>
      </c>
      <c r="G184">
        <v>6</v>
      </c>
      <c r="H184">
        <v>7</v>
      </c>
      <c r="I184">
        <v>8</v>
      </c>
      <c r="J184">
        <v>9</v>
      </c>
      <c r="K184">
        <v>10</v>
      </c>
      <c r="M184" t="s">
        <v>3</v>
      </c>
      <c r="O184">
        <v>1</v>
      </c>
      <c r="P184">
        <v>2</v>
      </c>
      <c r="Q184">
        <v>3</v>
      </c>
      <c r="R184">
        <v>4</v>
      </c>
      <c r="S184">
        <v>5</v>
      </c>
      <c r="T184">
        <v>6</v>
      </c>
      <c r="U184">
        <v>7</v>
      </c>
      <c r="V184">
        <v>8</v>
      </c>
      <c r="W184">
        <v>9</v>
      </c>
      <c r="X184">
        <v>10</v>
      </c>
      <c r="AA184">
        <v>1</v>
      </c>
      <c r="AB184">
        <v>2</v>
      </c>
      <c r="AC184">
        <v>3</v>
      </c>
      <c r="AD184">
        <v>4</v>
      </c>
      <c r="AE184">
        <v>5</v>
      </c>
      <c r="AF184">
        <v>6</v>
      </c>
      <c r="AG184">
        <v>7</v>
      </c>
      <c r="AH184">
        <v>8</v>
      </c>
      <c r="AI184">
        <v>9</v>
      </c>
      <c r="AJ184">
        <v>10</v>
      </c>
    </row>
    <row r="185" spans="1:37" x14ac:dyDescent="0.35">
      <c r="A185" t="s">
        <v>6</v>
      </c>
      <c r="B185" s="5">
        <f t="shared" ref="B185:K193" si="98">EXP($M167-B$178)/(1+EXP($M167-B$178))</f>
        <v>0.99854932272362795</v>
      </c>
      <c r="C185" s="47">
        <f t="shared" si="98"/>
        <v>0.99855250597618994</v>
      </c>
      <c r="D185" s="47">
        <f t="shared" si="98"/>
        <v>0.99855250597618994</v>
      </c>
      <c r="E185" s="47">
        <f t="shared" si="98"/>
        <v>0.99542514257291481</v>
      </c>
      <c r="F185" s="47">
        <f t="shared" si="98"/>
        <v>0.98922847492109667</v>
      </c>
      <c r="G185" s="47">
        <f t="shared" si="98"/>
        <v>0.97739399952262151</v>
      </c>
      <c r="H185" s="47">
        <f t="shared" si="98"/>
        <v>0.97739399952262151</v>
      </c>
      <c r="I185" s="47">
        <f t="shared" si="98"/>
        <v>0.95470953992616525</v>
      </c>
      <c r="J185" s="47">
        <f t="shared" si="98"/>
        <v>0.54958252953027509</v>
      </c>
      <c r="K185" s="7">
        <f t="shared" si="98"/>
        <v>0.54958252953027509</v>
      </c>
      <c r="M185" s="48">
        <f t="shared" ref="M185:M193" si="99">M167+AK185/Y185</f>
        <v>4.0648560020023199</v>
      </c>
      <c r="O185" s="5">
        <f t="shared" ref="O185:X193" si="100">B185*(1-B185)</f>
        <v>1.4485728118118655E-3</v>
      </c>
      <c r="P185" s="47">
        <f t="shared" si="100"/>
        <v>1.4453987848610929E-3</v>
      </c>
      <c r="Q185" s="47">
        <f t="shared" si="100"/>
        <v>1.4453987848610929E-3</v>
      </c>
      <c r="R185" s="47">
        <f t="shared" si="100"/>
        <v>4.5539281066070319E-3</v>
      </c>
      <c r="S185" s="47">
        <f t="shared" si="100"/>
        <v>1.0655499326377889E-2</v>
      </c>
      <c r="T185" s="47">
        <f t="shared" si="100"/>
        <v>2.209496921979525E-2</v>
      </c>
      <c r="U185" s="47">
        <f t="shared" si="100"/>
        <v>2.209496921979525E-2</v>
      </c>
      <c r="V185" s="47">
        <f t="shared" si="100"/>
        <v>4.3239234300135126E-2</v>
      </c>
      <c r="W185" s="47">
        <f t="shared" si="100"/>
        <v>0.24754157276537939</v>
      </c>
      <c r="X185" s="7">
        <f t="shared" si="100"/>
        <v>0.24754157276537939</v>
      </c>
      <c r="Y185" s="49">
        <f>SUM(O185:X185)</f>
        <v>0.60206111608500334</v>
      </c>
      <c r="AA185" s="5" t="str">
        <f t="shared" ref="AA185:AJ193" si="101">IF(ISNUMBER(B5),B5-B185,"")</f>
        <v/>
      </c>
      <c r="AB185" s="47">
        <f t="shared" si="101"/>
        <v>1.4474940238100586E-3</v>
      </c>
      <c r="AC185" s="47">
        <f t="shared" si="101"/>
        <v>1.4474940238100586E-3</v>
      </c>
      <c r="AD185" s="47">
        <f t="shared" si="101"/>
        <v>4.5748574270851883E-3</v>
      </c>
      <c r="AE185" s="47">
        <f t="shared" si="101"/>
        <v>1.0771525078903332E-2</v>
      </c>
      <c r="AF185" s="47">
        <f t="shared" si="101"/>
        <v>2.2606000477378485E-2</v>
      </c>
      <c r="AG185" s="47">
        <f t="shared" si="101"/>
        <v>2.2606000477378485E-2</v>
      </c>
      <c r="AH185" s="47">
        <f t="shared" si="101"/>
        <v>4.5290460073834748E-2</v>
      </c>
      <c r="AI185" s="47">
        <f t="shared" si="101"/>
        <v>-0.54958252953027509</v>
      </c>
      <c r="AJ185" s="7">
        <f t="shared" si="101"/>
        <v>0.45041747046972491</v>
      </c>
      <c r="AK185" s="49">
        <f>SUM(AA185:AJ185)</f>
        <v>9.5787725216501807E-3</v>
      </c>
    </row>
    <row r="186" spans="1:37" x14ac:dyDescent="0.35">
      <c r="A186" t="s">
        <v>7</v>
      </c>
      <c r="B186" s="14">
        <f t="shared" si="98"/>
        <v>0.99366044389859787</v>
      </c>
      <c r="C186" s="15">
        <f t="shared" si="98"/>
        <v>0.99367428696443572</v>
      </c>
      <c r="D186" s="15">
        <f t="shared" si="98"/>
        <v>0.99367428696443572</v>
      </c>
      <c r="E186" s="15">
        <f t="shared" si="98"/>
        <v>0.98021616954827806</v>
      </c>
      <c r="F186" s="15">
        <f t="shared" si="98"/>
        <v>0.95436333547708496</v>
      </c>
      <c r="G186" s="15">
        <f t="shared" si="98"/>
        <v>0.90779366255936356</v>
      </c>
      <c r="H186" s="15">
        <f t="shared" si="98"/>
        <v>0.90779366255936356</v>
      </c>
      <c r="I186" s="15">
        <f t="shared" si="98"/>
        <v>0.8275874328493541</v>
      </c>
      <c r="J186" s="15">
        <f t="shared" si="98"/>
        <v>0.2174307285607911</v>
      </c>
      <c r="K186" s="16">
        <f t="shared" si="98"/>
        <v>0.2174307285607911</v>
      </c>
      <c r="M186" s="50">
        <f t="shared" si="99"/>
        <v>2.5779665529411298</v>
      </c>
      <c r="O186" s="14">
        <f t="shared" si="100"/>
        <v>6.2993661298393075E-3</v>
      </c>
      <c r="P186" s="15">
        <f t="shared" si="100"/>
        <v>6.2856983901559763E-3</v>
      </c>
      <c r="Q186" s="15">
        <f t="shared" si="100"/>
        <v>6.2856983901559763E-3</v>
      </c>
      <c r="R186" s="15">
        <f t="shared" si="100"/>
        <v>1.9392430504379461E-2</v>
      </c>
      <c r="S186" s="15">
        <f t="shared" si="100"/>
        <v>4.3553959374137946E-2</v>
      </c>
      <c r="T186" s="15">
        <f t="shared" si="100"/>
        <v>8.3704328776419923E-2</v>
      </c>
      <c r="U186" s="15">
        <f t="shared" si="100"/>
        <v>8.3704328776419923E-2</v>
      </c>
      <c r="V186" s="15">
        <f t="shared" si="100"/>
        <v>0.14268647383916991</v>
      </c>
      <c r="W186" s="15">
        <f t="shared" si="100"/>
        <v>0.17015460683831468</v>
      </c>
      <c r="X186" s="16">
        <f t="shared" si="100"/>
        <v>0.17015460683831468</v>
      </c>
      <c r="Y186" s="49">
        <f t="shared" ref="Y186:Y193" si="102">SUM(O186:X186)</f>
        <v>0.73222149785730783</v>
      </c>
      <c r="AA186" s="14">
        <f t="shared" si="101"/>
        <v>6.3395561014021329E-3</v>
      </c>
      <c r="AB186" s="15">
        <f t="shared" si="101"/>
        <v>6.3257130355642843E-3</v>
      </c>
      <c r="AC186" s="15">
        <f t="shared" si="101"/>
        <v>6.3257130355642843E-3</v>
      </c>
      <c r="AD186" s="15">
        <f t="shared" si="101"/>
        <v>-0.98021616954827806</v>
      </c>
      <c r="AE186" s="15">
        <f t="shared" si="101"/>
        <v>4.5636664522915038E-2</v>
      </c>
      <c r="AF186" s="15">
        <f t="shared" si="101"/>
        <v>9.2206337440636443E-2</v>
      </c>
      <c r="AG186" s="15">
        <f t="shared" si="101"/>
        <v>9.2206337440636443E-2</v>
      </c>
      <c r="AH186" s="15">
        <f t="shared" si="101"/>
        <v>0.1724125671506459</v>
      </c>
      <c r="AI186" s="15">
        <f t="shared" si="101"/>
        <v>0.78256927143920896</v>
      </c>
      <c r="AJ186" s="16">
        <f t="shared" si="101"/>
        <v>-0.2174307285607911</v>
      </c>
      <c r="AK186" s="49">
        <f t="shared" ref="AK186:AK193" si="103">SUM(AA186:AJ186)</f>
        <v>6.3752620575043273E-3</v>
      </c>
    </row>
    <row r="187" spans="1:37" x14ac:dyDescent="0.35">
      <c r="A187" t="s">
        <v>8</v>
      </c>
      <c r="B187" s="14">
        <f t="shared" si="98"/>
        <v>0.97963984261326187</v>
      </c>
      <c r="C187" s="15">
        <f t="shared" si="98"/>
        <v>0.97968367512777033</v>
      </c>
      <c r="D187" s="15">
        <f t="shared" si="98"/>
        <v>0.97968367512777033</v>
      </c>
      <c r="E187" s="15">
        <f t="shared" si="98"/>
        <v>0.93830814242643579</v>
      </c>
      <c r="F187" s="15">
        <f t="shared" si="98"/>
        <v>0.86522131843870898</v>
      </c>
      <c r="G187" s="15">
        <f t="shared" si="98"/>
        <v>0.751383855340514</v>
      </c>
      <c r="H187" s="15">
        <f t="shared" si="98"/>
        <v>0.751383855340514</v>
      </c>
      <c r="I187" s="15">
        <f t="shared" si="98"/>
        <v>0.59571512101228141</v>
      </c>
      <c r="J187" s="15">
        <f t="shared" si="98"/>
        <v>7.858831925029798E-2</v>
      </c>
      <c r="K187" s="16">
        <f t="shared" si="98"/>
        <v>7.858831925029798E-2</v>
      </c>
      <c r="M187" s="50">
        <f t="shared" si="99"/>
        <v>1.3900937235814019</v>
      </c>
      <c r="O187" s="14">
        <f t="shared" si="100"/>
        <v>1.9945621377925386E-2</v>
      </c>
      <c r="P187" s="15">
        <f t="shared" si="100"/>
        <v>1.9903571815915694E-2</v>
      </c>
      <c r="Q187" s="15">
        <f t="shared" si="100"/>
        <v>1.9903571815915694E-2</v>
      </c>
      <c r="R187" s="15">
        <f t="shared" si="100"/>
        <v>5.7885972282687277E-2</v>
      </c>
      <c r="S187" s="15">
        <f t="shared" si="100"/>
        <v>0.11661338855789113</v>
      </c>
      <c r="T187" s="15">
        <f t="shared" si="100"/>
        <v>0.18680615727413954</v>
      </c>
      <c r="U187" s="15">
        <f t="shared" si="100"/>
        <v>0.18680615727413954</v>
      </c>
      <c r="V187" s="15">
        <f t="shared" si="100"/>
        <v>0.24083861560960432</v>
      </c>
      <c r="W187" s="15">
        <f t="shared" si="100"/>
        <v>7.2412195327711232E-2</v>
      </c>
      <c r="X187" s="16">
        <f t="shared" si="100"/>
        <v>7.2412195327711232E-2</v>
      </c>
      <c r="Y187" s="49">
        <f t="shared" si="102"/>
        <v>0.99352744666364112</v>
      </c>
      <c r="AA187" s="14">
        <f t="shared" si="101"/>
        <v>2.0360157386738131E-2</v>
      </c>
      <c r="AB187" s="15">
        <f t="shared" si="101"/>
        <v>2.0316324872229674E-2</v>
      </c>
      <c r="AC187" s="15">
        <f t="shared" si="101"/>
        <v>2.0316324872229674E-2</v>
      </c>
      <c r="AD187" s="15">
        <f t="shared" si="101"/>
        <v>6.1691857573564213E-2</v>
      </c>
      <c r="AE187" s="15">
        <f t="shared" si="101"/>
        <v>0.13477868156129102</v>
      </c>
      <c r="AF187" s="15">
        <f t="shared" si="101"/>
        <v>0.248616144659486</v>
      </c>
      <c r="AG187" s="15">
        <f t="shared" si="101"/>
        <v>-0.751383855340514</v>
      </c>
      <c r="AH187" s="15">
        <f t="shared" si="101"/>
        <v>0.40428487898771859</v>
      </c>
      <c r="AI187" s="15">
        <f t="shared" si="101"/>
        <v>-7.858831925029798E-2</v>
      </c>
      <c r="AJ187" s="16">
        <f t="shared" si="101"/>
        <v>-7.858831925029798E-2</v>
      </c>
      <c r="AK187" s="49">
        <f t="shared" si="103"/>
        <v>1.8038760721473535E-3</v>
      </c>
    </row>
    <row r="188" spans="1:37" x14ac:dyDescent="0.35">
      <c r="A188" t="s">
        <v>10</v>
      </c>
      <c r="B188" s="14">
        <f t="shared" si="98"/>
        <v>0.97963984261326187</v>
      </c>
      <c r="C188" s="15">
        <f t="shared" si="98"/>
        <v>0.97968367512777033</v>
      </c>
      <c r="D188" s="15">
        <f t="shared" si="98"/>
        <v>0.97968367512777033</v>
      </c>
      <c r="E188" s="15">
        <f t="shared" si="98"/>
        <v>0.93830814242643579</v>
      </c>
      <c r="F188" s="15">
        <f t="shared" si="98"/>
        <v>0.86522131843870898</v>
      </c>
      <c r="G188" s="15">
        <f t="shared" si="98"/>
        <v>0.751383855340514</v>
      </c>
      <c r="H188" s="15">
        <f t="shared" si="98"/>
        <v>0.751383855340514</v>
      </c>
      <c r="I188" s="15">
        <f t="shared" si="98"/>
        <v>0.59571512101228141</v>
      </c>
      <c r="J188" s="15">
        <f t="shared" si="98"/>
        <v>7.858831925029798E-2</v>
      </c>
      <c r="K188" s="16">
        <f t="shared" si="98"/>
        <v>7.858831925029798E-2</v>
      </c>
      <c r="M188" s="50">
        <f t="shared" si="99"/>
        <v>1.3900937235814019</v>
      </c>
      <c r="O188" s="14">
        <f t="shared" si="100"/>
        <v>1.9945621377925386E-2</v>
      </c>
      <c r="P188" s="15">
        <f t="shared" si="100"/>
        <v>1.9903571815915694E-2</v>
      </c>
      <c r="Q188" s="15">
        <f t="shared" si="100"/>
        <v>1.9903571815915694E-2</v>
      </c>
      <c r="R188" s="15">
        <f t="shared" si="100"/>
        <v>5.7885972282687277E-2</v>
      </c>
      <c r="S188" s="15">
        <f t="shared" si="100"/>
        <v>0.11661338855789113</v>
      </c>
      <c r="T188" s="15">
        <f t="shared" si="100"/>
        <v>0.18680615727413954</v>
      </c>
      <c r="U188" s="15">
        <f t="shared" si="100"/>
        <v>0.18680615727413954</v>
      </c>
      <c r="V188" s="15">
        <f t="shared" si="100"/>
        <v>0.24083861560960432</v>
      </c>
      <c r="W188" s="15">
        <f t="shared" si="100"/>
        <v>7.2412195327711232E-2</v>
      </c>
      <c r="X188" s="16">
        <f t="shared" si="100"/>
        <v>7.2412195327711232E-2</v>
      </c>
      <c r="Y188" s="49">
        <f t="shared" si="102"/>
        <v>0.99352744666364112</v>
      </c>
      <c r="AA188" s="14">
        <f t="shared" si="101"/>
        <v>2.0360157386738131E-2</v>
      </c>
      <c r="AB188" s="15">
        <f t="shared" si="101"/>
        <v>2.0316324872229674E-2</v>
      </c>
      <c r="AC188" s="15">
        <f t="shared" si="101"/>
        <v>2.0316324872229674E-2</v>
      </c>
      <c r="AD188" s="15">
        <f t="shared" si="101"/>
        <v>6.1691857573564213E-2</v>
      </c>
      <c r="AE188" s="15">
        <f t="shared" si="101"/>
        <v>0.13477868156129102</v>
      </c>
      <c r="AF188" s="15">
        <f t="shared" si="101"/>
        <v>0.248616144659486</v>
      </c>
      <c r="AG188" s="15">
        <f t="shared" si="101"/>
        <v>-0.751383855340514</v>
      </c>
      <c r="AH188" s="15">
        <f t="shared" si="101"/>
        <v>0.40428487898771859</v>
      </c>
      <c r="AI188" s="15">
        <f t="shared" si="101"/>
        <v>-7.858831925029798E-2</v>
      </c>
      <c r="AJ188" s="16">
        <f t="shared" si="101"/>
        <v>-7.858831925029798E-2</v>
      </c>
      <c r="AK188" s="49">
        <f t="shared" si="103"/>
        <v>1.8038760721473535E-3</v>
      </c>
    </row>
    <row r="189" spans="1:37" x14ac:dyDescent="0.35">
      <c r="A189" t="s">
        <v>11</v>
      </c>
      <c r="B189" s="14">
        <f t="shared" si="98"/>
        <v>0.95206034011597263</v>
      </c>
      <c r="C189" s="15">
        <f t="shared" si="98"/>
        <v>0.95216064788241828</v>
      </c>
      <c r="D189" s="15">
        <f t="shared" si="98"/>
        <v>0.95216064788241828</v>
      </c>
      <c r="E189" s="15">
        <f t="shared" si="98"/>
        <v>0.8625943052697288</v>
      </c>
      <c r="F189" s="15">
        <f t="shared" si="98"/>
        <v>0.72600190848853163</v>
      </c>
      <c r="G189" s="15">
        <f t="shared" si="98"/>
        <v>0.55504764149081187</v>
      </c>
      <c r="H189" s="15">
        <f t="shared" si="98"/>
        <v>0.55504764149081187</v>
      </c>
      <c r="I189" s="15">
        <f t="shared" si="98"/>
        <v>0.37818079663773813</v>
      </c>
      <c r="J189" s="15">
        <f t="shared" si="98"/>
        <v>3.4006558391165398E-2</v>
      </c>
      <c r="K189" s="16">
        <f t="shared" si="98"/>
        <v>3.4006558391165398E-2</v>
      </c>
      <c r="M189" s="50">
        <f t="shared" si="99"/>
        <v>0.50234384644286811</v>
      </c>
      <c r="O189" s="14">
        <f t="shared" si="100"/>
        <v>4.5641448894231149E-2</v>
      </c>
      <c r="P189" s="15">
        <f t="shared" si="100"/>
        <v>4.5550748506551754E-2</v>
      </c>
      <c r="Q189" s="15">
        <f t="shared" si="100"/>
        <v>4.5550748506551754E-2</v>
      </c>
      <c r="R189" s="15">
        <f t="shared" si="100"/>
        <v>0.11852536978596272</v>
      </c>
      <c r="S189" s="15">
        <f t="shared" si="100"/>
        <v>0.19892313735954137</v>
      </c>
      <c r="T189" s="15">
        <f t="shared" si="100"/>
        <v>0.24696975716629904</v>
      </c>
      <c r="U189" s="15">
        <f t="shared" si="100"/>
        <v>0.24696975716629904</v>
      </c>
      <c r="V189" s="15">
        <f t="shared" si="100"/>
        <v>0.23516008169218386</v>
      </c>
      <c r="W189" s="15">
        <f t="shared" si="100"/>
        <v>3.2850112377553656E-2</v>
      </c>
      <c r="X189" s="16">
        <f t="shared" si="100"/>
        <v>3.2850112377553656E-2</v>
      </c>
      <c r="Y189" s="49">
        <f t="shared" si="102"/>
        <v>1.2489912738327282</v>
      </c>
      <c r="AA189" s="14">
        <f t="shared" si="101"/>
        <v>4.7939659884027375E-2</v>
      </c>
      <c r="AB189" s="15">
        <f t="shared" si="101"/>
        <v>4.7839352117581724E-2</v>
      </c>
      <c r="AC189" s="15">
        <f t="shared" si="101"/>
        <v>4.7839352117581724E-2</v>
      </c>
      <c r="AD189" s="15">
        <f t="shared" si="101"/>
        <v>0.1374056947302712</v>
      </c>
      <c r="AE189" s="15">
        <f t="shared" si="101"/>
        <v>-0.72600190848853163</v>
      </c>
      <c r="AF189" s="15">
        <f t="shared" si="101"/>
        <v>0.44495235850918813</v>
      </c>
      <c r="AG189" s="15">
        <f t="shared" si="101"/>
        <v>0.44495235850918813</v>
      </c>
      <c r="AH189" s="15">
        <f t="shared" si="101"/>
        <v>-0.37818079663773813</v>
      </c>
      <c r="AI189" s="15">
        <f t="shared" si="101"/>
        <v>-3.4006558391165398E-2</v>
      </c>
      <c r="AJ189" s="16">
        <f t="shared" si="101"/>
        <v>-3.4006558391165398E-2</v>
      </c>
      <c r="AK189" s="49">
        <f t="shared" si="103"/>
        <v>-1.2670460407622763E-3</v>
      </c>
    </row>
    <row r="190" spans="1:37" x14ac:dyDescent="0.35">
      <c r="A190" t="s">
        <v>13</v>
      </c>
      <c r="B190" s="14">
        <f t="shared" si="98"/>
        <v>0.95206034011597263</v>
      </c>
      <c r="C190" s="15">
        <f t="shared" si="98"/>
        <v>0.95216064788241828</v>
      </c>
      <c r="D190" s="15">
        <f t="shared" si="98"/>
        <v>0.95216064788241828</v>
      </c>
      <c r="E190" s="15">
        <f t="shared" si="98"/>
        <v>0.8625943052697288</v>
      </c>
      <c r="F190" s="15">
        <f t="shared" si="98"/>
        <v>0.72600190848853163</v>
      </c>
      <c r="G190" s="15">
        <f t="shared" si="98"/>
        <v>0.55504764149081187</v>
      </c>
      <c r="H190" s="15">
        <f t="shared" si="98"/>
        <v>0.55504764149081187</v>
      </c>
      <c r="I190" s="15">
        <f t="shared" si="98"/>
        <v>0.37818079663773813</v>
      </c>
      <c r="J190" s="15">
        <f t="shared" si="98"/>
        <v>3.4006558391165398E-2</v>
      </c>
      <c r="K190" s="16">
        <f t="shared" si="98"/>
        <v>3.4006558391165398E-2</v>
      </c>
      <c r="M190" s="50">
        <f t="shared" si="99"/>
        <v>0.50234384644286811</v>
      </c>
      <c r="O190" s="14">
        <f t="shared" si="100"/>
        <v>4.5641448894231149E-2</v>
      </c>
      <c r="P190" s="15">
        <f t="shared" si="100"/>
        <v>4.5550748506551754E-2</v>
      </c>
      <c r="Q190" s="15">
        <f t="shared" si="100"/>
        <v>4.5550748506551754E-2</v>
      </c>
      <c r="R190" s="15">
        <f t="shared" si="100"/>
        <v>0.11852536978596272</v>
      </c>
      <c r="S190" s="15">
        <f t="shared" si="100"/>
        <v>0.19892313735954137</v>
      </c>
      <c r="T190" s="15">
        <f t="shared" si="100"/>
        <v>0.24696975716629904</v>
      </c>
      <c r="U190" s="15">
        <f t="shared" si="100"/>
        <v>0.24696975716629904</v>
      </c>
      <c r="V190" s="15">
        <f t="shared" si="100"/>
        <v>0.23516008169218386</v>
      </c>
      <c r="W190" s="15">
        <f t="shared" si="100"/>
        <v>3.2850112377553656E-2</v>
      </c>
      <c r="X190" s="16">
        <f t="shared" si="100"/>
        <v>3.2850112377553656E-2</v>
      </c>
      <c r="Y190" s="49">
        <f t="shared" si="102"/>
        <v>1.2489912738327282</v>
      </c>
      <c r="AA190" s="14">
        <f t="shared" si="101"/>
        <v>4.7939659884027375E-2</v>
      </c>
      <c r="AB190" s="15">
        <f t="shared" si="101"/>
        <v>4.7839352117581724E-2</v>
      </c>
      <c r="AC190" s="15">
        <f t="shared" si="101"/>
        <v>4.7839352117581724E-2</v>
      </c>
      <c r="AD190" s="15">
        <f t="shared" si="101"/>
        <v>0.1374056947302712</v>
      </c>
      <c r="AE190" s="15">
        <f t="shared" si="101"/>
        <v>0.27399809151146837</v>
      </c>
      <c r="AF190" s="15">
        <f t="shared" si="101"/>
        <v>-0.55504764149081187</v>
      </c>
      <c r="AG190" s="15">
        <f t="shared" si="101"/>
        <v>0.44495235850918813</v>
      </c>
      <c r="AH190" s="15">
        <f t="shared" si="101"/>
        <v>-0.37818079663773813</v>
      </c>
      <c r="AI190" s="15">
        <f t="shared" si="101"/>
        <v>-3.4006558391165398E-2</v>
      </c>
      <c r="AJ190" s="16">
        <f t="shared" si="101"/>
        <v>-3.4006558391165398E-2</v>
      </c>
      <c r="AK190" s="49">
        <f t="shared" si="103"/>
        <v>-1.2670460407622763E-3</v>
      </c>
    </row>
    <row r="191" spans="1:37" x14ac:dyDescent="0.35">
      <c r="A191" t="s">
        <v>15</v>
      </c>
      <c r="B191" s="14">
        <f t="shared" si="98"/>
        <v>0.81938055009292043</v>
      </c>
      <c r="C191" s="15">
        <f t="shared" si="98"/>
        <v>0.81970590095356433</v>
      </c>
      <c r="D191" s="15">
        <f t="shared" si="98"/>
        <v>0.81970590095356433</v>
      </c>
      <c r="E191" s="15">
        <f t="shared" si="98"/>
        <v>0.58915606030504797</v>
      </c>
      <c r="F191" s="15">
        <f t="shared" si="98"/>
        <v>0.37704787960407249</v>
      </c>
      <c r="G191" s="15">
        <f t="shared" si="98"/>
        <v>0.22175948113295332</v>
      </c>
      <c r="H191" s="15">
        <f t="shared" si="98"/>
        <v>0.22175948113295335</v>
      </c>
      <c r="I191" s="15">
        <f t="shared" si="98"/>
        <v>0.12198067367553674</v>
      </c>
      <c r="J191" s="15">
        <f t="shared" si="98"/>
        <v>7.9774056685331125E-3</v>
      </c>
      <c r="K191" s="16">
        <f t="shared" si="98"/>
        <v>7.9774056685331125E-3</v>
      </c>
      <c r="M191" s="50">
        <f t="shared" si="99"/>
        <v>-0.97781618175950646</v>
      </c>
      <c r="O191" s="14">
        <f t="shared" si="100"/>
        <v>0.14799606422234354</v>
      </c>
      <c r="P191" s="15">
        <f t="shared" si="100"/>
        <v>0.14778813689546971</v>
      </c>
      <c r="Q191" s="15">
        <f t="shared" si="100"/>
        <v>0.14778813689546971</v>
      </c>
      <c r="R191" s="15">
        <f t="shared" si="100"/>
        <v>0.24205119691088264</v>
      </c>
      <c r="S191" s="15">
        <f t="shared" si="100"/>
        <v>0.23488277609014535</v>
      </c>
      <c r="T191" s="15">
        <f t="shared" si="100"/>
        <v>0.17258221366059665</v>
      </c>
      <c r="U191" s="15">
        <f t="shared" si="100"/>
        <v>0.17258221366059667</v>
      </c>
      <c r="V191" s="15">
        <f t="shared" si="100"/>
        <v>0.10710138892519895</v>
      </c>
      <c r="W191" s="15">
        <f t="shared" si="100"/>
        <v>7.9137666673327681E-3</v>
      </c>
      <c r="X191" s="16">
        <f t="shared" si="100"/>
        <v>7.9137666673327681E-3</v>
      </c>
      <c r="Y191" s="49">
        <f t="shared" si="102"/>
        <v>1.388599660595369</v>
      </c>
      <c r="AA191" s="14">
        <f t="shared" si="101"/>
        <v>0.18061944990707957</v>
      </c>
      <c r="AB191" s="15">
        <f t="shared" si="101"/>
        <v>0.18029409904643567</v>
      </c>
      <c r="AC191" s="15">
        <f t="shared" si="101"/>
        <v>0.18029409904643567</v>
      </c>
      <c r="AD191" s="15">
        <f t="shared" si="101"/>
        <v>0.41084393969495203</v>
      </c>
      <c r="AE191" s="15">
        <f t="shared" si="101"/>
        <v>-0.37704787960407249</v>
      </c>
      <c r="AF191" s="15">
        <f t="shared" si="101"/>
        <v>-0.22175948113295332</v>
      </c>
      <c r="AG191" s="15">
        <f t="shared" si="101"/>
        <v>-0.22175948113295335</v>
      </c>
      <c r="AH191" s="15">
        <f t="shared" si="101"/>
        <v>-0.12198067367553674</v>
      </c>
      <c r="AI191" s="15">
        <f t="shared" si="101"/>
        <v>-7.9774056685331125E-3</v>
      </c>
      <c r="AJ191" s="16">
        <f t="shared" si="101"/>
        <v>-7.9774056685331125E-3</v>
      </c>
      <c r="AK191" s="49">
        <f t="shared" si="103"/>
        <v>-6.4507391876791505E-3</v>
      </c>
    </row>
    <row r="192" spans="1:37" x14ac:dyDescent="0.35">
      <c r="A192" t="s">
        <v>17</v>
      </c>
      <c r="B192" s="14">
        <f t="shared" si="98"/>
        <v>0.81938055009292032</v>
      </c>
      <c r="C192" s="15">
        <f t="shared" si="98"/>
        <v>0.81970590095356433</v>
      </c>
      <c r="D192" s="15">
        <f t="shared" si="98"/>
        <v>0.81970590095356433</v>
      </c>
      <c r="E192" s="15">
        <f t="shared" si="98"/>
        <v>0.58915606030504786</v>
      </c>
      <c r="F192" s="15">
        <f t="shared" si="98"/>
        <v>0.37704787960407249</v>
      </c>
      <c r="G192" s="15">
        <f t="shared" si="98"/>
        <v>0.22175948113295332</v>
      </c>
      <c r="H192" s="15">
        <f t="shared" si="98"/>
        <v>0.22175948113295332</v>
      </c>
      <c r="I192" s="15">
        <f t="shared" si="98"/>
        <v>0.12198067367553672</v>
      </c>
      <c r="J192" s="15">
        <f t="shared" si="98"/>
        <v>7.9774056685331125E-3</v>
      </c>
      <c r="K192" s="16">
        <f t="shared" si="98"/>
        <v>7.9774056685331125E-3</v>
      </c>
      <c r="M192" s="50">
        <f t="shared" si="99"/>
        <v>-0.97781618175950635</v>
      </c>
      <c r="O192" s="14">
        <f t="shared" si="100"/>
        <v>0.1479960642223436</v>
      </c>
      <c r="P192" s="15">
        <f t="shared" si="100"/>
        <v>0.14778813689546971</v>
      </c>
      <c r="Q192" s="15">
        <f t="shared" si="100"/>
        <v>0.14778813689546971</v>
      </c>
      <c r="R192" s="15">
        <f t="shared" si="100"/>
        <v>0.24205119691088267</v>
      </c>
      <c r="S192" s="15">
        <f t="shared" si="100"/>
        <v>0.23488277609014535</v>
      </c>
      <c r="T192" s="15">
        <f t="shared" si="100"/>
        <v>0.17258221366059665</v>
      </c>
      <c r="U192" s="15">
        <f t="shared" si="100"/>
        <v>0.17258221366059665</v>
      </c>
      <c r="V192" s="15">
        <f t="shared" si="100"/>
        <v>0.10710138892519895</v>
      </c>
      <c r="W192" s="15">
        <f t="shared" si="100"/>
        <v>7.9137666673327681E-3</v>
      </c>
      <c r="X192" s="16">
        <f t="shared" si="100"/>
        <v>7.9137666673327681E-3</v>
      </c>
      <c r="Y192" s="49">
        <f t="shared" si="102"/>
        <v>1.3885996605953688</v>
      </c>
      <c r="AA192" s="14">
        <f t="shared" si="101"/>
        <v>0.18061944990707968</v>
      </c>
      <c r="AB192" s="15">
        <f t="shared" si="101"/>
        <v>-0.81970590095356433</v>
      </c>
      <c r="AC192" s="15">
        <f t="shared" si="101"/>
        <v>0.18029409904643567</v>
      </c>
      <c r="AD192" s="15">
        <f t="shared" si="101"/>
        <v>-0.58915606030504786</v>
      </c>
      <c r="AE192" s="15">
        <f t="shared" si="101"/>
        <v>0.62295212039592751</v>
      </c>
      <c r="AF192" s="15">
        <f t="shared" si="101"/>
        <v>-0.22175948113295332</v>
      </c>
      <c r="AG192" s="15">
        <f t="shared" si="101"/>
        <v>0.7782405188670467</v>
      </c>
      <c r="AH192" s="15">
        <f t="shared" si="101"/>
        <v>-0.12198067367553672</v>
      </c>
      <c r="AI192" s="15">
        <f t="shared" si="101"/>
        <v>-7.9774056685331125E-3</v>
      </c>
      <c r="AJ192" s="16">
        <f t="shared" si="101"/>
        <v>-7.9774056685331125E-3</v>
      </c>
      <c r="AK192" s="49">
        <f t="shared" si="103"/>
        <v>-6.450739187678859E-3</v>
      </c>
    </row>
    <row r="193" spans="1:37" x14ac:dyDescent="0.35">
      <c r="A193" t="s">
        <v>18</v>
      </c>
      <c r="B193" s="26">
        <f t="shared" si="98"/>
        <v>0.4996766169405345</v>
      </c>
      <c r="C193" s="27">
        <f t="shared" si="98"/>
        <v>0.50022659702456862</v>
      </c>
      <c r="D193" s="27">
        <f t="shared" si="98"/>
        <v>0.50022659702456862</v>
      </c>
      <c r="E193" s="27">
        <f t="shared" si="98"/>
        <v>0.2399466253773811</v>
      </c>
      <c r="F193" s="27">
        <f t="shared" si="98"/>
        <v>0.11758019395651673</v>
      </c>
      <c r="G193" s="27">
        <f t="shared" si="98"/>
        <v>5.9028521909118191E-2</v>
      </c>
      <c r="H193" s="27">
        <f t="shared" si="98"/>
        <v>5.9028521909118219E-2</v>
      </c>
      <c r="I193" s="27">
        <f t="shared" si="98"/>
        <v>2.9677024650420863E-2</v>
      </c>
      <c r="J193" s="27">
        <f t="shared" si="98"/>
        <v>1.7672135554200488E-3</v>
      </c>
      <c r="K193" s="28">
        <f t="shared" si="98"/>
        <v>1.7672135554200488E-3</v>
      </c>
      <c r="M193" s="57">
        <f t="shared" si="99"/>
        <v>-2.494187127634385</v>
      </c>
      <c r="O193" s="26">
        <f t="shared" si="100"/>
        <v>0.24999989542339687</v>
      </c>
      <c r="P193" s="27">
        <f t="shared" si="100"/>
        <v>0.24999994865378847</v>
      </c>
      <c r="Q193" s="27">
        <f t="shared" si="100"/>
        <v>0.24999994865378847</v>
      </c>
      <c r="R193" s="27">
        <f t="shared" si="100"/>
        <v>0.18237224234738783</v>
      </c>
      <c r="S193" s="27">
        <f t="shared" si="100"/>
        <v>0.10375509194566464</v>
      </c>
      <c r="T193" s="27">
        <f t="shared" si="100"/>
        <v>5.5544155510342939E-2</v>
      </c>
      <c r="U193" s="27">
        <f t="shared" si="100"/>
        <v>5.5544155510342967E-2</v>
      </c>
      <c r="V193" s="27">
        <f t="shared" si="100"/>
        <v>2.8796298858319174E-2</v>
      </c>
      <c r="W193" s="27">
        <f t="shared" si="100"/>
        <v>1.7640905116695885E-3</v>
      </c>
      <c r="X193" s="28">
        <f t="shared" si="100"/>
        <v>1.7640905116695885E-3</v>
      </c>
      <c r="Y193" s="49">
        <f t="shared" si="102"/>
        <v>1.1795399179263704</v>
      </c>
      <c r="AA193" s="26">
        <f t="shared" si="101"/>
        <v>-0.4996766169405345</v>
      </c>
      <c r="AB193" s="27">
        <f t="shared" si="101"/>
        <v>0.49977340297543138</v>
      </c>
      <c r="AC193" s="27">
        <f t="shared" si="101"/>
        <v>-0.50022659702456862</v>
      </c>
      <c r="AD193" s="27">
        <f t="shared" si="101"/>
        <v>0.7600533746226189</v>
      </c>
      <c r="AE193" s="27">
        <f t="shared" si="101"/>
        <v>-0.11758019395651673</v>
      </c>
      <c r="AF193" s="27">
        <f t="shared" si="101"/>
        <v>-5.9028521909118191E-2</v>
      </c>
      <c r="AG193" s="27">
        <f t="shared" si="101"/>
        <v>-5.9028521909118219E-2</v>
      </c>
      <c r="AH193" s="27">
        <f t="shared" si="101"/>
        <v>-2.9677024650420863E-2</v>
      </c>
      <c r="AI193" s="27">
        <f t="shared" si="101"/>
        <v>-1.7672135554200488E-3</v>
      </c>
      <c r="AJ193" s="28">
        <f t="shared" si="101"/>
        <v>-1.7672135554200488E-3</v>
      </c>
      <c r="AK193" s="49">
        <f t="shared" si="103"/>
        <v>-8.9251259030668842E-3</v>
      </c>
    </row>
    <row r="194" spans="1:37" x14ac:dyDescent="0.35">
      <c r="O194" s="49">
        <f>SUM(O185:O193)</f>
        <v>0.68491410335404823</v>
      </c>
      <c r="P194" s="49">
        <f t="shared" ref="P194:X194" si="104">SUM(P185:P193)</f>
        <v>0.68421596026467979</v>
      </c>
      <c r="Q194" s="49">
        <f t="shared" si="104"/>
        <v>0.68421596026467979</v>
      </c>
      <c r="R194" s="49">
        <f t="shared" si="104"/>
        <v>1.0432436789174397</v>
      </c>
      <c r="S194" s="49">
        <f t="shared" si="104"/>
        <v>1.2588031546613361</v>
      </c>
      <c r="T194" s="49">
        <f t="shared" si="104"/>
        <v>1.3740597097086282</v>
      </c>
      <c r="U194" s="49">
        <f t="shared" si="104"/>
        <v>1.3740597097086285</v>
      </c>
      <c r="V194" s="49">
        <f t="shared" si="104"/>
        <v>1.3809221794515987</v>
      </c>
      <c r="W194" s="49">
        <f t="shared" si="104"/>
        <v>0.64581241886055907</v>
      </c>
      <c r="X194" s="49">
        <f t="shared" si="104"/>
        <v>0.64581241886055907</v>
      </c>
      <c r="AA194" s="49">
        <f>SUM(AA185:AA193)</f>
        <v>4.5014735165578856E-3</v>
      </c>
      <c r="AB194" s="49">
        <f t="shared" ref="AB194:AJ194" si="105">SUM(AB185:AB193)</f>
        <v>4.4461621072998669E-3</v>
      </c>
      <c r="AC194" s="49">
        <f t="shared" si="105"/>
        <v>4.4461621072998669E-3</v>
      </c>
      <c r="AD194" s="49">
        <f t="shared" si="105"/>
        <v>4.2950464990010317E-3</v>
      </c>
      <c r="AE194" s="49">
        <f t="shared" si="105"/>
        <v>2.2857825826754496E-3</v>
      </c>
      <c r="AF194" s="49">
        <f t="shared" si="105"/>
        <v>-5.981399196615042E-4</v>
      </c>
      <c r="AG194" s="49">
        <f t="shared" si="105"/>
        <v>-5.9813991966172625E-4</v>
      </c>
      <c r="AH194" s="49">
        <f t="shared" si="105"/>
        <v>-3.7271800770527878E-3</v>
      </c>
      <c r="AI194" s="49">
        <f t="shared" si="105"/>
        <v>-9.9250382664791467E-3</v>
      </c>
      <c r="AJ194" s="49">
        <f t="shared" si="105"/>
        <v>-9.9250382664792022E-3</v>
      </c>
      <c r="AK194" s="49">
        <f>SUMSQ(AK185:AK193)</f>
        <v>3.0499754295003974E-4</v>
      </c>
    </row>
    <row r="195" spans="1:37" x14ac:dyDescent="0.35">
      <c r="A195" t="s">
        <v>20</v>
      </c>
      <c r="B195" s="58">
        <f t="shared" ref="B195:K195" si="106">B178-AA194/O194</f>
        <v>-2.4918992973033536</v>
      </c>
      <c r="C195" s="59">
        <f t="shared" si="106"/>
        <v>-2.4940250848689698</v>
      </c>
      <c r="D195" s="59">
        <f t="shared" si="106"/>
        <v>-2.4940250848689698</v>
      </c>
      <c r="E195" s="59">
        <f t="shared" si="106"/>
        <v>-1.3377653669216856</v>
      </c>
      <c r="F195" s="59">
        <f t="shared" si="106"/>
        <v>-0.47288903857856429</v>
      </c>
      <c r="G195" s="59">
        <f t="shared" si="106"/>
        <v>0.28270687677572981</v>
      </c>
      <c r="H195" s="59">
        <f t="shared" si="106"/>
        <v>0.28270687677572987</v>
      </c>
      <c r="I195" s="59">
        <f t="shared" si="106"/>
        <v>1.0033343548156166</v>
      </c>
      <c r="J195" s="59">
        <f t="shared" si="106"/>
        <v>3.8653302458832139</v>
      </c>
      <c r="K195" s="60">
        <f t="shared" si="106"/>
        <v>3.8653302458832139</v>
      </c>
      <c r="L195" s="49">
        <f>AVERAGE(B195:K195)</f>
        <v>8.8047275919631571E-4</v>
      </c>
    </row>
    <row r="196" spans="1:37" x14ac:dyDescent="0.35">
      <c r="A196" t="s">
        <v>21</v>
      </c>
      <c r="B196" s="29">
        <f>B195-L195</f>
        <v>-2.4927797700625498</v>
      </c>
      <c r="C196" s="46">
        <f>C195-L195</f>
        <v>-2.494905557628166</v>
      </c>
      <c r="D196" s="46">
        <f>D195-L195</f>
        <v>-2.494905557628166</v>
      </c>
      <c r="E196" s="46">
        <f>E195-L195</f>
        <v>-1.3386458396808818</v>
      </c>
      <c r="F196" s="46">
        <f>F195-L195</f>
        <v>-0.47376951133776063</v>
      </c>
      <c r="G196" s="46">
        <f>G195-L195</f>
        <v>0.28182640401653347</v>
      </c>
      <c r="H196" s="46">
        <f>H195-L195</f>
        <v>0.28182640401653353</v>
      </c>
      <c r="I196" s="46">
        <f>I195-L195</f>
        <v>1.0024538820564204</v>
      </c>
      <c r="J196" s="46">
        <f>J195-L195</f>
        <v>3.8644497731240177</v>
      </c>
      <c r="K196" s="30">
        <f>K195-L195</f>
        <v>3.8644497731240177</v>
      </c>
      <c r="L196" s="49">
        <f>AVERAGE(B196:K196)</f>
        <v>-3.5527136788005011E-16</v>
      </c>
    </row>
    <row r="197" spans="1:37" x14ac:dyDescent="0.35">
      <c r="L197" s="49"/>
    </row>
    <row r="198" spans="1:37" x14ac:dyDescent="0.35">
      <c r="A198" t="s">
        <v>23</v>
      </c>
      <c r="B198" s="4">
        <f>B180+1</f>
        <v>11</v>
      </c>
    </row>
    <row r="199" spans="1:37" x14ac:dyDescent="0.35">
      <c r="B199" s="4"/>
    </row>
    <row r="200" spans="1:37" x14ac:dyDescent="0.35">
      <c r="B200" t="s">
        <v>1</v>
      </c>
      <c r="O200" t="s">
        <v>26</v>
      </c>
      <c r="AA200" t="s">
        <v>27</v>
      </c>
    </row>
    <row r="202" spans="1:37" x14ac:dyDescent="0.35">
      <c r="B202">
        <v>1</v>
      </c>
      <c r="C202">
        <v>2</v>
      </c>
      <c r="D202">
        <v>3</v>
      </c>
      <c r="E202">
        <v>4</v>
      </c>
      <c r="F202">
        <v>5</v>
      </c>
      <c r="G202">
        <v>6</v>
      </c>
      <c r="H202">
        <v>7</v>
      </c>
      <c r="I202">
        <v>8</v>
      </c>
      <c r="J202">
        <v>9</v>
      </c>
      <c r="K202">
        <v>10</v>
      </c>
      <c r="M202" t="s">
        <v>3</v>
      </c>
      <c r="O202">
        <v>1</v>
      </c>
      <c r="P202">
        <v>2</v>
      </c>
      <c r="Q202">
        <v>3</v>
      </c>
      <c r="R202">
        <v>4</v>
      </c>
      <c r="S202">
        <v>5</v>
      </c>
      <c r="T202">
        <v>6</v>
      </c>
      <c r="U202">
        <v>7</v>
      </c>
      <c r="V202">
        <v>8</v>
      </c>
      <c r="W202">
        <v>9</v>
      </c>
      <c r="X202">
        <v>10</v>
      </c>
      <c r="AA202">
        <v>1</v>
      </c>
      <c r="AB202">
        <v>2</v>
      </c>
      <c r="AC202">
        <v>3</v>
      </c>
      <c r="AD202">
        <v>4</v>
      </c>
      <c r="AE202">
        <v>5</v>
      </c>
      <c r="AF202">
        <v>6</v>
      </c>
      <c r="AG202">
        <v>7</v>
      </c>
      <c r="AH202">
        <v>8</v>
      </c>
      <c r="AI202">
        <v>9</v>
      </c>
      <c r="AJ202">
        <v>10</v>
      </c>
    </row>
    <row r="203" spans="1:37" x14ac:dyDescent="0.35">
      <c r="A203" t="s">
        <v>6</v>
      </c>
      <c r="B203" s="5">
        <f t="shared" ref="B203:K211" si="107">EXP($M185-B$196)/(1+EXP($M185-B$196))</f>
        <v>0.99858277423233999</v>
      </c>
      <c r="C203" s="47">
        <f t="shared" si="107"/>
        <v>0.99858577949719385</v>
      </c>
      <c r="D203" s="47">
        <f t="shared" si="107"/>
        <v>0.99858577949719385</v>
      </c>
      <c r="E203" s="47">
        <f t="shared" si="107"/>
        <v>0.99551937411418723</v>
      </c>
      <c r="F203" s="47">
        <f t="shared" si="107"/>
        <v>0.98942494006636827</v>
      </c>
      <c r="G203" s="47">
        <f t="shared" si="107"/>
        <v>0.97775255808383155</v>
      </c>
      <c r="H203" s="47">
        <f t="shared" si="107"/>
        <v>0.97775255808383155</v>
      </c>
      <c r="I203" s="47">
        <f t="shared" si="107"/>
        <v>0.95531495158094648</v>
      </c>
      <c r="J203" s="47">
        <f t="shared" si="107"/>
        <v>0.54993454365532812</v>
      </c>
      <c r="K203" s="7">
        <f t="shared" si="107"/>
        <v>0.54993454365532812</v>
      </c>
      <c r="M203" s="48">
        <f t="shared" ref="M203:M211" si="108">M185+AK203/Y203</f>
        <v>4.076840235325923</v>
      </c>
      <c r="O203" s="5">
        <f t="shared" ref="O203:X211" si="109">B203*(1-B203)</f>
        <v>1.4152172387834935E-3</v>
      </c>
      <c r="P203" s="47">
        <f t="shared" si="109"/>
        <v>1.4122204831755944E-3</v>
      </c>
      <c r="Q203" s="47">
        <f t="shared" si="109"/>
        <v>1.4122204831755944E-3</v>
      </c>
      <c r="R203" s="47">
        <f t="shared" si="109"/>
        <v>4.4605498774841568E-3</v>
      </c>
      <c r="S203" s="47">
        <f t="shared" si="109"/>
        <v>1.0463228041031822E-2</v>
      </c>
      <c r="T203" s="47">
        <f t="shared" si="109"/>
        <v>2.1752493244355166E-2</v>
      </c>
      <c r="U203" s="47">
        <f t="shared" si="109"/>
        <v>2.1752493244355166E-2</v>
      </c>
      <c r="V203" s="47">
        <f t="shared" si="109"/>
        <v>4.2688294866840365E-2</v>
      </c>
      <c r="W203" s="47">
        <f t="shared" si="109"/>
        <v>0.24750654134993413</v>
      </c>
      <c r="X203" s="7">
        <f t="shared" si="109"/>
        <v>0.24750654134993413</v>
      </c>
      <c r="Y203" s="49">
        <f>SUM(O203:X203)</f>
        <v>0.6003698001790696</v>
      </c>
      <c r="AA203" s="5" t="str">
        <f t="shared" ref="AA203:AJ211" si="110">IF(ISNUMBER(B5),B5-B203,"")</f>
        <v/>
      </c>
      <c r="AB203" s="47">
        <f t="shared" si="110"/>
        <v>1.4142205028061516E-3</v>
      </c>
      <c r="AC203" s="47">
        <f t="shared" si="110"/>
        <v>1.4142205028061516E-3</v>
      </c>
      <c r="AD203" s="47">
        <f t="shared" si="110"/>
        <v>4.4806258858127723E-3</v>
      </c>
      <c r="AE203" s="47">
        <f t="shared" si="110"/>
        <v>1.0575059933631725E-2</v>
      </c>
      <c r="AF203" s="47">
        <f t="shared" si="110"/>
        <v>2.2247441916168453E-2</v>
      </c>
      <c r="AG203" s="47">
        <f t="shared" si="110"/>
        <v>2.2247441916168453E-2</v>
      </c>
      <c r="AH203" s="47">
        <f t="shared" si="110"/>
        <v>4.4685048419053519E-2</v>
      </c>
      <c r="AI203" s="47">
        <f t="shared" si="110"/>
        <v>-0.54993454365532812</v>
      </c>
      <c r="AJ203" s="7">
        <f t="shared" si="110"/>
        <v>0.45006545634467188</v>
      </c>
      <c r="AK203" s="49">
        <f>SUM(AA203:AJ203)</f>
        <v>7.1949717657909806E-3</v>
      </c>
    </row>
    <row r="204" spans="1:37" x14ac:dyDescent="0.35">
      <c r="A204" t="s">
        <v>7</v>
      </c>
      <c r="B204" s="14">
        <f t="shared" si="107"/>
        <v>0.9937614308968814</v>
      </c>
      <c r="C204" s="15">
        <f t="shared" si="107"/>
        <v>0.99377459621070796</v>
      </c>
      <c r="D204" s="15">
        <f t="shared" si="107"/>
        <v>0.99377459621070796</v>
      </c>
      <c r="E204" s="15">
        <f t="shared" si="107"/>
        <v>0.98048018614350141</v>
      </c>
      <c r="F204" s="15">
        <f t="shared" si="107"/>
        <v>0.95485741821744041</v>
      </c>
      <c r="G204" s="15">
        <f t="shared" si="107"/>
        <v>0.90855686288458493</v>
      </c>
      <c r="H204" s="15">
        <f t="shared" si="107"/>
        <v>0.90855686288458481</v>
      </c>
      <c r="I204" s="15">
        <f t="shared" si="107"/>
        <v>0.82856806361623614</v>
      </c>
      <c r="J204" s="15">
        <f t="shared" si="107"/>
        <v>0.21644865709774547</v>
      </c>
      <c r="K204" s="16">
        <f t="shared" si="107"/>
        <v>0.21644865709774547</v>
      </c>
      <c r="M204" s="50">
        <f t="shared" si="108"/>
        <v>2.584520441925354</v>
      </c>
      <c r="O204" s="14">
        <f t="shared" si="109"/>
        <v>6.1996493586642101E-3</v>
      </c>
      <c r="P204" s="15">
        <f t="shared" si="109"/>
        <v>6.1866481369523075E-3</v>
      </c>
      <c r="Q204" s="15">
        <f t="shared" si="109"/>
        <v>6.1866481369523075E-3</v>
      </c>
      <c r="R204" s="15">
        <f t="shared" si="109"/>
        <v>1.9138790723506237E-2</v>
      </c>
      <c r="S204" s="15">
        <f t="shared" si="109"/>
        <v>4.3104729092564506E-2</v>
      </c>
      <c r="T204" s="15">
        <f t="shared" si="109"/>
        <v>8.3081289789906476E-2</v>
      </c>
      <c r="U204" s="15">
        <f t="shared" si="109"/>
        <v>8.3081289789906559E-2</v>
      </c>
      <c r="V204" s="15">
        <f t="shared" si="109"/>
        <v>0.14204302757147699</v>
      </c>
      <c r="W204" s="15">
        <f t="shared" si="109"/>
        <v>0.16959863593832805</v>
      </c>
      <c r="X204" s="16">
        <f t="shared" si="109"/>
        <v>0.16959863593832805</v>
      </c>
      <c r="Y204" s="49">
        <f t="shared" ref="Y204:Y211" si="111">SUM(O204:X204)</f>
        <v>0.72821934447658565</v>
      </c>
      <c r="AA204" s="14">
        <f t="shared" si="110"/>
        <v>6.2385691031185964E-3</v>
      </c>
      <c r="AB204" s="15">
        <f t="shared" si="110"/>
        <v>6.2254037892920389E-3</v>
      </c>
      <c r="AC204" s="15">
        <f t="shared" si="110"/>
        <v>6.2254037892920389E-3</v>
      </c>
      <c r="AD204" s="15">
        <f t="shared" si="110"/>
        <v>-0.98048018614350141</v>
      </c>
      <c r="AE204" s="15">
        <f t="shared" si="110"/>
        <v>4.5142581782559588E-2</v>
      </c>
      <c r="AF204" s="15">
        <f t="shared" si="110"/>
        <v>9.1443137115415074E-2</v>
      </c>
      <c r="AG204" s="15">
        <f t="shared" si="110"/>
        <v>9.1443137115415185E-2</v>
      </c>
      <c r="AH204" s="15">
        <f t="shared" si="110"/>
        <v>0.17143193638376386</v>
      </c>
      <c r="AI204" s="15">
        <f t="shared" si="110"/>
        <v>0.78355134290225448</v>
      </c>
      <c r="AJ204" s="16">
        <f t="shared" si="110"/>
        <v>-0.21644865709774547</v>
      </c>
      <c r="AK204" s="49">
        <f t="shared" ref="AK204:AK211" si="112">SUM(AA204:AJ204)</f>
        <v>4.7726687398639833E-3</v>
      </c>
    </row>
    <row r="205" spans="1:37" x14ac:dyDescent="0.35">
      <c r="A205" t="s">
        <v>8</v>
      </c>
      <c r="B205" s="14">
        <f t="shared" si="107"/>
        <v>0.97982388749802263</v>
      </c>
      <c r="C205" s="15">
        <f t="shared" si="107"/>
        <v>0.97986586943349518</v>
      </c>
      <c r="D205" s="15">
        <f t="shared" si="107"/>
        <v>0.97986586943349518</v>
      </c>
      <c r="E205" s="15">
        <f t="shared" si="107"/>
        <v>0.93870135032351798</v>
      </c>
      <c r="F205" s="15">
        <f t="shared" si="107"/>
        <v>0.86574660439671391</v>
      </c>
      <c r="G205" s="15">
        <f t="shared" si="107"/>
        <v>0.751805945149982</v>
      </c>
      <c r="H205" s="15">
        <f t="shared" si="107"/>
        <v>0.751805945149982</v>
      </c>
      <c r="I205" s="15">
        <f t="shared" si="107"/>
        <v>0.59571441031689665</v>
      </c>
      <c r="J205" s="15">
        <f t="shared" si="107"/>
        <v>7.7675583966992673E-2</v>
      </c>
      <c r="K205" s="16">
        <f t="shared" si="107"/>
        <v>7.7675583966992673E-2</v>
      </c>
      <c r="M205" s="50">
        <f t="shared" si="108"/>
        <v>1.3914255829426712</v>
      </c>
      <c r="O205" s="14">
        <f t="shared" si="109"/>
        <v>1.9769036986284926E-2</v>
      </c>
      <c r="P205" s="15">
        <f t="shared" si="109"/>
        <v>1.9728747352835752E-2</v>
      </c>
      <c r="Q205" s="15">
        <f t="shared" si="109"/>
        <v>1.9728747352835752E-2</v>
      </c>
      <c r="R205" s="15">
        <f t="shared" si="109"/>
        <v>5.7541125224321948E-2</v>
      </c>
      <c r="S205" s="15">
        <f t="shared" si="109"/>
        <v>0.11622942137227366</v>
      </c>
      <c r="T205" s="15">
        <f t="shared" si="109"/>
        <v>0.18659376598712427</v>
      </c>
      <c r="U205" s="15">
        <f t="shared" si="109"/>
        <v>0.18659376598712427</v>
      </c>
      <c r="V205" s="15">
        <f t="shared" si="109"/>
        <v>0.24083875165768875</v>
      </c>
      <c r="W205" s="15">
        <f t="shared" si="109"/>
        <v>7.1642087622379336E-2</v>
      </c>
      <c r="X205" s="16">
        <f t="shared" si="109"/>
        <v>7.1642087622379336E-2</v>
      </c>
      <c r="Y205" s="49">
        <f t="shared" si="111"/>
        <v>0.990307537165248</v>
      </c>
      <c r="AA205" s="14">
        <f t="shared" si="110"/>
        <v>2.0176112501977372E-2</v>
      </c>
      <c r="AB205" s="15">
        <f t="shared" si="110"/>
        <v>2.0134130566504815E-2</v>
      </c>
      <c r="AC205" s="15">
        <f t="shared" si="110"/>
        <v>2.0134130566504815E-2</v>
      </c>
      <c r="AD205" s="15">
        <f t="shared" si="110"/>
        <v>6.129864967648202E-2</v>
      </c>
      <c r="AE205" s="15">
        <f t="shared" si="110"/>
        <v>0.13425339560328609</v>
      </c>
      <c r="AF205" s="15">
        <f t="shared" si="110"/>
        <v>0.248194054850018</v>
      </c>
      <c r="AG205" s="15">
        <f t="shared" si="110"/>
        <v>-0.751805945149982</v>
      </c>
      <c r="AH205" s="15">
        <f t="shared" si="110"/>
        <v>0.40428558968310335</v>
      </c>
      <c r="AI205" s="15">
        <f t="shared" si="110"/>
        <v>-7.7675583966992673E-2</v>
      </c>
      <c r="AJ205" s="16">
        <f t="shared" si="110"/>
        <v>-7.7675583966992673E-2</v>
      </c>
      <c r="AK205" s="49">
        <f t="shared" si="112"/>
        <v>1.3189503639091105E-3</v>
      </c>
    </row>
    <row r="206" spans="1:37" x14ac:dyDescent="0.35">
      <c r="A206" t="s">
        <v>10</v>
      </c>
      <c r="B206" s="14">
        <f t="shared" si="107"/>
        <v>0.97982388749802263</v>
      </c>
      <c r="C206" s="15">
        <f t="shared" si="107"/>
        <v>0.97986586943349518</v>
      </c>
      <c r="D206" s="15">
        <f t="shared" si="107"/>
        <v>0.97986586943349518</v>
      </c>
      <c r="E206" s="15">
        <f t="shared" si="107"/>
        <v>0.93870135032351798</v>
      </c>
      <c r="F206" s="15">
        <f t="shared" si="107"/>
        <v>0.86574660439671391</v>
      </c>
      <c r="G206" s="15">
        <f t="shared" si="107"/>
        <v>0.751805945149982</v>
      </c>
      <c r="H206" s="15">
        <f t="shared" si="107"/>
        <v>0.751805945149982</v>
      </c>
      <c r="I206" s="15">
        <f t="shared" si="107"/>
        <v>0.59571441031689665</v>
      </c>
      <c r="J206" s="15">
        <f t="shared" si="107"/>
        <v>7.7675583966992673E-2</v>
      </c>
      <c r="K206" s="16">
        <f t="shared" si="107"/>
        <v>7.7675583966992673E-2</v>
      </c>
      <c r="M206" s="50">
        <f t="shared" si="108"/>
        <v>1.3914255829426712</v>
      </c>
      <c r="O206" s="14">
        <f t="shared" si="109"/>
        <v>1.9769036986284926E-2</v>
      </c>
      <c r="P206" s="15">
        <f t="shared" si="109"/>
        <v>1.9728747352835752E-2</v>
      </c>
      <c r="Q206" s="15">
        <f t="shared" si="109"/>
        <v>1.9728747352835752E-2</v>
      </c>
      <c r="R206" s="15">
        <f t="shared" si="109"/>
        <v>5.7541125224321948E-2</v>
      </c>
      <c r="S206" s="15">
        <f t="shared" si="109"/>
        <v>0.11622942137227366</v>
      </c>
      <c r="T206" s="15">
        <f t="shared" si="109"/>
        <v>0.18659376598712427</v>
      </c>
      <c r="U206" s="15">
        <f t="shared" si="109"/>
        <v>0.18659376598712427</v>
      </c>
      <c r="V206" s="15">
        <f t="shared" si="109"/>
        <v>0.24083875165768875</v>
      </c>
      <c r="W206" s="15">
        <f t="shared" si="109"/>
        <v>7.1642087622379336E-2</v>
      </c>
      <c r="X206" s="16">
        <f t="shared" si="109"/>
        <v>7.1642087622379336E-2</v>
      </c>
      <c r="Y206" s="49">
        <f t="shared" si="111"/>
        <v>0.990307537165248</v>
      </c>
      <c r="AA206" s="14">
        <f t="shared" si="110"/>
        <v>2.0176112501977372E-2</v>
      </c>
      <c r="AB206" s="15">
        <f t="shared" si="110"/>
        <v>2.0134130566504815E-2</v>
      </c>
      <c r="AC206" s="15">
        <f t="shared" si="110"/>
        <v>2.0134130566504815E-2</v>
      </c>
      <c r="AD206" s="15">
        <f t="shared" si="110"/>
        <v>6.129864967648202E-2</v>
      </c>
      <c r="AE206" s="15">
        <f t="shared" si="110"/>
        <v>0.13425339560328609</v>
      </c>
      <c r="AF206" s="15">
        <f t="shared" si="110"/>
        <v>0.248194054850018</v>
      </c>
      <c r="AG206" s="15">
        <f t="shared" si="110"/>
        <v>-0.751805945149982</v>
      </c>
      <c r="AH206" s="15">
        <f t="shared" si="110"/>
        <v>0.40428558968310335</v>
      </c>
      <c r="AI206" s="15">
        <f t="shared" si="110"/>
        <v>-7.7675583966992673E-2</v>
      </c>
      <c r="AJ206" s="16">
        <f t="shared" si="110"/>
        <v>-7.7675583966992673E-2</v>
      </c>
      <c r="AK206" s="49">
        <f t="shared" si="112"/>
        <v>1.3189503639091105E-3</v>
      </c>
    </row>
    <row r="207" spans="1:37" x14ac:dyDescent="0.35">
      <c r="A207" t="s">
        <v>11</v>
      </c>
      <c r="B207" s="14">
        <f t="shared" si="107"/>
        <v>0.95235334128496518</v>
      </c>
      <c r="C207" s="15">
        <f t="shared" si="107"/>
        <v>0.95244970928354311</v>
      </c>
      <c r="D207" s="15">
        <f t="shared" si="107"/>
        <v>0.95244970928354311</v>
      </c>
      <c r="E207" s="15">
        <f t="shared" si="107"/>
        <v>0.86306571381750419</v>
      </c>
      <c r="F207" s="15">
        <f t="shared" si="107"/>
        <v>0.72633634121676371</v>
      </c>
      <c r="G207" s="15">
        <f t="shared" si="107"/>
        <v>0.55490703936540742</v>
      </c>
      <c r="H207" s="15">
        <f t="shared" si="107"/>
        <v>0.55490703936540742</v>
      </c>
      <c r="I207" s="15">
        <f t="shared" si="107"/>
        <v>0.37751481036895179</v>
      </c>
      <c r="J207" s="15">
        <f t="shared" si="107"/>
        <v>3.3500969181134474E-2</v>
      </c>
      <c r="K207" s="16">
        <f t="shared" si="107"/>
        <v>3.3500969181134474E-2</v>
      </c>
      <c r="M207" s="50">
        <f t="shared" si="108"/>
        <v>0.50155320431035799</v>
      </c>
      <c r="O207" s="14">
        <f t="shared" si="109"/>
        <v>4.5376454628327817E-2</v>
      </c>
      <c r="P207" s="15">
        <f t="shared" si="109"/>
        <v>4.5289260569237322E-2</v>
      </c>
      <c r="Q207" s="15">
        <f t="shared" si="109"/>
        <v>4.5289260569237322E-2</v>
      </c>
      <c r="R207" s="15">
        <f t="shared" si="109"/>
        <v>0.11818328745018615</v>
      </c>
      <c r="S207" s="15">
        <f t="shared" si="109"/>
        <v>0.19877186064460869</v>
      </c>
      <c r="T207" s="15">
        <f t="shared" si="109"/>
        <v>0.24698521702812559</v>
      </c>
      <c r="U207" s="15">
        <f t="shared" si="109"/>
        <v>0.24698521702812559</v>
      </c>
      <c r="V207" s="15">
        <f t="shared" si="109"/>
        <v>0.23499737832104614</v>
      </c>
      <c r="W207" s="15">
        <f t="shared" si="109"/>
        <v>3.2378654245059153E-2</v>
      </c>
      <c r="X207" s="16">
        <f t="shared" si="109"/>
        <v>3.2378654245059153E-2</v>
      </c>
      <c r="Y207" s="49">
        <f t="shared" si="111"/>
        <v>1.2466352447290132</v>
      </c>
      <c r="AA207" s="14">
        <f t="shared" si="110"/>
        <v>4.7646658715034818E-2</v>
      </c>
      <c r="AB207" s="15">
        <f t="shared" si="110"/>
        <v>4.7550290716456889E-2</v>
      </c>
      <c r="AC207" s="15">
        <f t="shared" si="110"/>
        <v>4.7550290716456889E-2</v>
      </c>
      <c r="AD207" s="15">
        <f t="shared" si="110"/>
        <v>0.13693428618249581</v>
      </c>
      <c r="AE207" s="15">
        <f t="shared" si="110"/>
        <v>-0.72633634121676371</v>
      </c>
      <c r="AF207" s="15">
        <f t="shared" si="110"/>
        <v>0.44509296063459258</v>
      </c>
      <c r="AG207" s="15">
        <f t="shared" si="110"/>
        <v>0.44509296063459258</v>
      </c>
      <c r="AH207" s="15">
        <f t="shared" si="110"/>
        <v>-0.37751481036895179</v>
      </c>
      <c r="AI207" s="15">
        <f t="shared" si="110"/>
        <v>-3.3500969181134474E-2</v>
      </c>
      <c r="AJ207" s="16">
        <f t="shared" si="110"/>
        <v>-3.3500969181134474E-2</v>
      </c>
      <c r="AK207" s="49">
        <f t="shared" si="112"/>
        <v>-9.8564234835488151E-4</v>
      </c>
    </row>
    <row r="208" spans="1:37" x14ac:dyDescent="0.35">
      <c r="A208" t="s">
        <v>13</v>
      </c>
      <c r="B208" s="14">
        <f t="shared" si="107"/>
        <v>0.95235334128496518</v>
      </c>
      <c r="C208" s="15">
        <f t="shared" si="107"/>
        <v>0.95244970928354311</v>
      </c>
      <c r="D208" s="15">
        <f t="shared" si="107"/>
        <v>0.95244970928354311</v>
      </c>
      <c r="E208" s="15">
        <f t="shared" si="107"/>
        <v>0.86306571381750419</v>
      </c>
      <c r="F208" s="15">
        <f t="shared" si="107"/>
        <v>0.72633634121676371</v>
      </c>
      <c r="G208" s="15">
        <f t="shared" si="107"/>
        <v>0.55490703936540742</v>
      </c>
      <c r="H208" s="15">
        <f t="shared" si="107"/>
        <v>0.55490703936540742</v>
      </c>
      <c r="I208" s="15">
        <f t="shared" si="107"/>
        <v>0.37751481036895179</v>
      </c>
      <c r="J208" s="15">
        <f t="shared" si="107"/>
        <v>3.3500969181134474E-2</v>
      </c>
      <c r="K208" s="16">
        <f t="shared" si="107"/>
        <v>3.3500969181134474E-2</v>
      </c>
      <c r="M208" s="50">
        <f t="shared" si="108"/>
        <v>0.50155320431035799</v>
      </c>
      <c r="O208" s="14">
        <f t="shared" si="109"/>
        <v>4.5376454628327817E-2</v>
      </c>
      <c r="P208" s="15">
        <f t="shared" si="109"/>
        <v>4.5289260569237322E-2</v>
      </c>
      <c r="Q208" s="15">
        <f t="shared" si="109"/>
        <v>4.5289260569237322E-2</v>
      </c>
      <c r="R208" s="15">
        <f t="shared" si="109"/>
        <v>0.11818328745018615</v>
      </c>
      <c r="S208" s="15">
        <f t="shared" si="109"/>
        <v>0.19877186064460869</v>
      </c>
      <c r="T208" s="15">
        <f t="shared" si="109"/>
        <v>0.24698521702812559</v>
      </c>
      <c r="U208" s="15">
        <f t="shared" si="109"/>
        <v>0.24698521702812559</v>
      </c>
      <c r="V208" s="15">
        <f t="shared" si="109"/>
        <v>0.23499737832104614</v>
      </c>
      <c r="W208" s="15">
        <f t="shared" si="109"/>
        <v>3.2378654245059153E-2</v>
      </c>
      <c r="X208" s="16">
        <f t="shared" si="109"/>
        <v>3.2378654245059153E-2</v>
      </c>
      <c r="Y208" s="49">
        <f t="shared" si="111"/>
        <v>1.2466352447290132</v>
      </c>
      <c r="AA208" s="14">
        <f t="shared" si="110"/>
        <v>4.7646658715034818E-2</v>
      </c>
      <c r="AB208" s="15">
        <f t="shared" si="110"/>
        <v>4.7550290716456889E-2</v>
      </c>
      <c r="AC208" s="15">
        <f t="shared" si="110"/>
        <v>4.7550290716456889E-2</v>
      </c>
      <c r="AD208" s="15">
        <f t="shared" si="110"/>
        <v>0.13693428618249581</v>
      </c>
      <c r="AE208" s="15">
        <f t="shared" si="110"/>
        <v>0.27366365878323629</v>
      </c>
      <c r="AF208" s="15">
        <f t="shared" si="110"/>
        <v>-0.55490703936540742</v>
      </c>
      <c r="AG208" s="15">
        <f t="shared" si="110"/>
        <v>0.44509296063459258</v>
      </c>
      <c r="AH208" s="15">
        <f t="shared" si="110"/>
        <v>-0.37751481036895179</v>
      </c>
      <c r="AI208" s="15">
        <f t="shared" si="110"/>
        <v>-3.3500969181134474E-2</v>
      </c>
      <c r="AJ208" s="16">
        <f t="shared" si="110"/>
        <v>-3.3500969181134474E-2</v>
      </c>
      <c r="AK208" s="49">
        <f t="shared" si="112"/>
        <v>-9.8564234835488151E-4</v>
      </c>
    </row>
    <row r="209" spans="1:37" x14ac:dyDescent="0.35">
      <c r="A209" t="s">
        <v>15</v>
      </c>
      <c r="B209" s="14">
        <f t="shared" si="107"/>
        <v>0.81979564573746788</v>
      </c>
      <c r="C209" s="15">
        <f t="shared" si="107"/>
        <v>0.82010947645235033</v>
      </c>
      <c r="D209" s="15">
        <f t="shared" si="107"/>
        <v>0.82010947645235033</v>
      </c>
      <c r="E209" s="15">
        <f t="shared" si="107"/>
        <v>0.58924125599913257</v>
      </c>
      <c r="F209" s="15">
        <f t="shared" si="107"/>
        <v>0.37659015855185135</v>
      </c>
      <c r="G209" s="15">
        <f t="shared" si="107"/>
        <v>0.22103542522436828</v>
      </c>
      <c r="H209" s="15">
        <f t="shared" si="107"/>
        <v>0.22103542522436828</v>
      </c>
      <c r="I209" s="15">
        <f t="shared" si="107"/>
        <v>0.12129005187707224</v>
      </c>
      <c r="J209" s="15">
        <f t="shared" si="107"/>
        <v>7.8274056734430018E-3</v>
      </c>
      <c r="K209" s="16">
        <f t="shared" si="107"/>
        <v>7.8274056734430018E-3</v>
      </c>
      <c r="M209" s="50">
        <f t="shared" si="108"/>
        <v>-0.98132375624266099</v>
      </c>
      <c r="O209" s="14">
        <f t="shared" si="109"/>
        <v>0.14773074496735594</v>
      </c>
      <c r="P209" s="15">
        <f t="shared" si="109"/>
        <v>0.14752992308540216</v>
      </c>
      <c r="Q209" s="15">
        <f t="shared" si="109"/>
        <v>0.14752992308540216</v>
      </c>
      <c r="R209" s="15">
        <f t="shared" si="109"/>
        <v>0.24203599822769728</v>
      </c>
      <c r="S209" s="15">
        <f t="shared" si="109"/>
        <v>0.23477001103374279</v>
      </c>
      <c r="T209" s="15">
        <f t="shared" si="109"/>
        <v>0.17217876602025098</v>
      </c>
      <c r="U209" s="15">
        <f t="shared" si="109"/>
        <v>0.17217876602025098</v>
      </c>
      <c r="V209" s="15">
        <f t="shared" si="109"/>
        <v>0.10657877519272937</v>
      </c>
      <c r="W209" s="15">
        <f t="shared" si="109"/>
        <v>7.7661373938663547E-3</v>
      </c>
      <c r="X209" s="16">
        <f t="shared" si="109"/>
        <v>7.7661373938663547E-3</v>
      </c>
      <c r="Y209" s="49">
        <f t="shared" si="111"/>
        <v>1.3860651824205645</v>
      </c>
      <c r="AA209" s="14">
        <f t="shared" si="110"/>
        <v>0.18020435426253212</v>
      </c>
      <c r="AB209" s="15">
        <f t="shared" si="110"/>
        <v>0.17989052354764967</v>
      </c>
      <c r="AC209" s="15">
        <f t="shared" si="110"/>
        <v>0.17989052354764967</v>
      </c>
      <c r="AD209" s="15">
        <f t="shared" si="110"/>
        <v>0.41075874400086743</v>
      </c>
      <c r="AE209" s="15">
        <f t="shared" si="110"/>
        <v>-0.37659015855185135</v>
      </c>
      <c r="AF209" s="15">
        <f t="shared" si="110"/>
        <v>-0.22103542522436828</v>
      </c>
      <c r="AG209" s="15">
        <f t="shared" si="110"/>
        <v>-0.22103542522436828</v>
      </c>
      <c r="AH209" s="15">
        <f t="shared" si="110"/>
        <v>-0.12129005187707224</v>
      </c>
      <c r="AI209" s="15">
        <f t="shared" si="110"/>
        <v>-7.8274056734430018E-3</v>
      </c>
      <c r="AJ209" s="16">
        <f t="shared" si="110"/>
        <v>-7.8274056734430018E-3</v>
      </c>
      <c r="AK209" s="49">
        <f t="shared" si="112"/>
        <v>-4.8617268658473003E-3</v>
      </c>
    </row>
    <row r="210" spans="1:37" x14ac:dyDescent="0.35">
      <c r="A210" t="s">
        <v>17</v>
      </c>
      <c r="B210" s="14">
        <f t="shared" si="107"/>
        <v>0.81979564573746788</v>
      </c>
      <c r="C210" s="15">
        <f t="shared" si="107"/>
        <v>0.82010947645235033</v>
      </c>
      <c r="D210" s="15">
        <f t="shared" si="107"/>
        <v>0.82010947645235033</v>
      </c>
      <c r="E210" s="15">
        <f t="shared" si="107"/>
        <v>0.58924125599913257</v>
      </c>
      <c r="F210" s="15">
        <f t="shared" si="107"/>
        <v>0.37659015855185141</v>
      </c>
      <c r="G210" s="15">
        <f t="shared" si="107"/>
        <v>0.22103542522436831</v>
      </c>
      <c r="H210" s="15">
        <f t="shared" si="107"/>
        <v>0.22103542522436831</v>
      </c>
      <c r="I210" s="15">
        <f t="shared" si="107"/>
        <v>0.12129005187707224</v>
      </c>
      <c r="J210" s="15">
        <f t="shared" si="107"/>
        <v>7.8274056734430018E-3</v>
      </c>
      <c r="K210" s="16">
        <f t="shared" si="107"/>
        <v>7.8274056734430018E-3</v>
      </c>
      <c r="M210" s="50">
        <f t="shared" si="108"/>
        <v>-0.98132375624266088</v>
      </c>
      <c r="O210" s="14">
        <f t="shared" si="109"/>
        <v>0.14773074496735594</v>
      </c>
      <c r="P210" s="15">
        <f t="shared" si="109"/>
        <v>0.14752992308540216</v>
      </c>
      <c r="Q210" s="15">
        <f t="shared" si="109"/>
        <v>0.14752992308540216</v>
      </c>
      <c r="R210" s="15">
        <f t="shared" si="109"/>
        <v>0.24203599822769728</v>
      </c>
      <c r="S210" s="15">
        <f t="shared" si="109"/>
        <v>0.23477001103374281</v>
      </c>
      <c r="T210" s="15">
        <f t="shared" si="109"/>
        <v>0.17217876602025101</v>
      </c>
      <c r="U210" s="15">
        <f t="shared" si="109"/>
        <v>0.17217876602025101</v>
      </c>
      <c r="V210" s="15">
        <f t="shared" si="109"/>
        <v>0.10657877519272937</v>
      </c>
      <c r="W210" s="15">
        <f t="shared" si="109"/>
        <v>7.7661373938663547E-3</v>
      </c>
      <c r="X210" s="16">
        <f t="shared" si="109"/>
        <v>7.7661373938663547E-3</v>
      </c>
      <c r="Y210" s="49">
        <f t="shared" si="111"/>
        <v>1.3860651824205645</v>
      </c>
      <c r="AA210" s="14">
        <f t="shared" si="110"/>
        <v>0.18020435426253212</v>
      </c>
      <c r="AB210" s="15">
        <f t="shared" si="110"/>
        <v>-0.82010947645235033</v>
      </c>
      <c r="AC210" s="15">
        <f t="shared" si="110"/>
        <v>0.17989052354764967</v>
      </c>
      <c r="AD210" s="15">
        <f t="shared" si="110"/>
        <v>-0.58924125599913257</v>
      </c>
      <c r="AE210" s="15">
        <f t="shared" si="110"/>
        <v>0.62340984144814859</v>
      </c>
      <c r="AF210" s="15">
        <f t="shared" si="110"/>
        <v>-0.22103542522436831</v>
      </c>
      <c r="AG210" s="15">
        <f t="shared" si="110"/>
        <v>0.77896457477563175</v>
      </c>
      <c r="AH210" s="15">
        <f t="shared" si="110"/>
        <v>-0.12129005187707224</v>
      </c>
      <c r="AI210" s="15">
        <f t="shared" si="110"/>
        <v>-7.8274056734430018E-3</v>
      </c>
      <c r="AJ210" s="16">
        <f t="shared" si="110"/>
        <v>-7.8274056734430018E-3</v>
      </c>
      <c r="AK210" s="49">
        <f t="shared" si="112"/>
        <v>-4.8617268658472726E-3</v>
      </c>
    </row>
    <row r="211" spans="1:37" x14ac:dyDescent="0.35">
      <c r="A211" t="s">
        <v>18</v>
      </c>
      <c r="B211" s="26">
        <f t="shared" si="107"/>
        <v>0.49964816066511392</v>
      </c>
      <c r="C211" s="27">
        <f t="shared" si="107"/>
        <v>0.50017960749071999</v>
      </c>
      <c r="D211" s="27">
        <f t="shared" si="107"/>
        <v>0.50017960749071999</v>
      </c>
      <c r="E211" s="27">
        <f t="shared" si="107"/>
        <v>0.23947840014880115</v>
      </c>
      <c r="F211" s="27">
        <f t="shared" si="107"/>
        <v>0.11707581536427311</v>
      </c>
      <c r="G211" s="27">
        <f t="shared" si="107"/>
        <v>5.8634206827361132E-2</v>
      </c>
      <c r="H211" s="27">
        <f t="shared" si="107"/>
        <v>5.8634206827361132E-2</v>
      </c>
      <c r="I211" s="27">
        <f t="shared" si="107"/>
        <v>2.9407955436973061E-2</v>
      </c>
      <c r="J211" s="27">
        <f t="shared" si="107"/>
        <v>1.7287319282903591E-3</v>
      </c>
      <c r="K211" s="28">
        <f t="shared" si="107"/>
        <v>1.7287319282903591E-3</v>
      </c>
      <c r="M211" s="57">
        <f t="shared" si="108"/>
        <v>-2.4998714067903762</v>
      </c>
      <c r="O211" s="26">
        <f t="shared" si="109"/>
        <v>0.2499998762090824</v>
      </c>
      <c r="P211" s="27">
        <f t="shared" si="109"/>
        <v>0.24999996774114927</v>
      </c>
      <c r="Q211" s="27">
        <f t="shared" si="109"/>
        <v>0.24999996774114927</v>
      </c>
      <c r="R211" s="27">
        <f t="shared" si="109"/>
        <v>0.18212849601097181</v>
      </c>
      <c r="S211" s="27">
        <f t="shared" si="109"/>
        <v>0.10336906882106374</v>
      </c>
      <c r="T211" s="27">
        <f t="shared" si="109"/>
        <v>5.519623661708737E-2</v>
      </c>
      <c r="U211" s="27">
        <f t="shared" si="109"/>
        <v>5.519623661708737E-2</v>
      </c>
      <c r="V211" s="27">
        <f t="shared" si="109"/>
        <v>2.8543127593990067E-2</v>
      </c>
      <c r="W211" s="27">
        <f t="shared" si="109"/>
        <v>1.7257434142104685E-3</v>
      </c>
      <c r="X211" s="28">
        <f t="shared" si="109"/>
        <v>1.7257434142104685E-3</v>
      </c>
      <c r="Y211" s="49">
        <f t="shared" si="111"/>
        <v>1.1778844641800019</v>
      </c>
      <c r="AA211" s="26">
        <f t="shared" si="110"/>
        <v>-0.49964816066511392</v>
      </c>
      <c r="AB211" s="27">
        <f t="shared" si="110"/>
        <v>0.49982039250928001</v>
      </c>
      <c r="AC211" s="27">
        <f t="shared" si="110"/>
        <v>-0.50017960749071999</v>
      </c>
      <c r="AD211" s="27">
        <f t="shared" si="110"/>
        <v>0.76052159985119883</v>
      </c>
      <c r="AE211" s="27">
        <f t="shared" si="110"/>
        <v>-0.11707581536427311</v>
      </c>
      <c r="AF211" s="27">
        <f t="shared" si="110"/>
        <v>-5.8634206827361132E-2</v>
      </c>
      <c r="AG211" s="27">
        <f t="shared" si="110"/>
        <v>-5.8634206827361132E-2</v>
      </c>
      <c r="AH211" s="27">
        <f t="shared" si="110"/>
        <v>-2.9407955436973061E-2</v>
      </c>
      <c r="AI211" s="27">
        <f t="shared" si="110"/>
        <v>-1.7287319282903591E-3</v>
      </c>
      <c r="AJ211" s="28">
        <f t="shared" si="110"/>
        <v>-1.7287319282903591E-3</v>
      </c>
      <c r="AK211" s="49">
        <f t="shared" si="112"/>
        <v>-6.6954241079042829E-3</v>
      </c>
    </row>
    <row r="212" spans="1:37" x14ac:dyDescent="0.35">
      <c r="O212" s="49">
        <f>SUM(O203:O211)</f>
        <v>0.68336721597046746</v>
      </c>
      <c r="P212" s="49">
        <f t="shared" ref="P212:X212" si="113">SUM(P203:P211)</f>
        <v>0.68269469837622765</v>
      </c>
      <c r="Q212" s="49">
        <f t="shared" si="113"/>
        <v>0.68269469837622765</v>
      </c>
      <c r="R212" s="49">
        <f t="shared" si="113"/>
        <v>1.0412486584163729</v>
      </c>
      <c r="S212" s="49">
        <f t="shared" si="113"/>
        <v>1.2564796120559103</v>
      </c>
      <c r="T212" s="49">
        <f t="shared" si="113"/>
        <v>1.3715455177223506</v>
      </c>
      <c r="U212" s="49">
        <f t="shared" si="113"/>
        <v>1.3715455177223508</v>
      </c>
      <c r="V212" s="49">
        <f t="shared" si="113"/>
        <v>1.378104260375236</v>
      </c>
      <c r="W212" s="49">
        <f t="shared" si="113"/>
        <v>0.64240467922508226</v>
      </c>
      <c r="X212" s="49">
        <f t="shared" si="113"/>
        <v>0.64240467922508226</v>
      </c>
      <c r="AA212" s="49">
        <f>SUM(AA203:AA211)</f>
        <v>2.6446593970932963E-3</v>
      </c>
      <c r="AB212" s="49">
        <f t="shared" ref="AB212:AJ212" si="114">SUM(AB203:AB211)</f>
        <v>2.6099064626009527E-3</v>
      </c>
      <c r="AC212" s="49">
        <f t="shared" si="114"/>
        <v>2.6099064626009527E-3</v>
      </c>
      <c r="AD212" s="49">
        <f t="shared" si="114"/>
        <v>2.5053993132007069E-3</v>
      </c>
      <c r="AE212" s="49">
        <f t="shared" si="114"/>
        <v>1.2956180212601309E-3</v>
      </c>
      <c r="AF212" s="49">
        <f t="shared" si="114"/>
        <v>-4.4044727529311822E-4</v>
      </c>
      <c r="AG212" s="49">
        <f t="shared" si="114"/>
        <v>-4.4044727529284067E-4</v>
      </c>
      <c r="AH212" s="49">
        <f t="shared" si="114"/>
        <v>-2.3295157599972291E-3</v>
      </c>
      <c r="AI212" s="49">
        <f t="shared" si="114"/>
        <v>-6.1198503245043024E-3</v>
      </c>
      <c r="AJ212" s="49">
        <f t="shared" si="114"/>
        <v>-6.1198503245042469E-3</v>
      </c>
      <c r="AK212" s="49">
        <f>SUMSQ(AK203:AK211)</f>
        <v>1.7206970763456564E-4</v>
      </c>
    </row>
    <row r="213" spans="1:37" x14ac:dyDescent="0.35">
      <c r="A213" t="s">
        <v>20</v>
      </c>
      <c r="B213" s="58">
        <f t="shared" ref="B213:K213" si="115">B196-AA212/O212</f>
        <v>-2.4966498114331146</v>
      </c>
      <c r="C213" s="59">
        <f t="shared" si="115"/>
        <v>-2.4987285058198081</v>
      </c>
      <c r="D213" s="59">
        <f t="shared" si="115"/>
        <v>-2.4987285058198081</v>
      </c>
      <c r="E213" s="59">
        <f t="shared" si="115"/>
        <v>-1.341051988580042</v>
      </c>
      <c r="F213" s="59">
        <f t="shared" si="115"/>
        <v>-0.4748006605970313</v>
      </c>
      <c r="G213" s="59">
        <f t="shared" si="115"/>
        <v>0.28214753610409593</v>
      </c>
      <c r="H213" s="59">
        <f t="shared" si="115"/>
        <v>0.28214753610409576</v>
      </c>
      <c r="I213" s="59">
        <f t="shared" si="115"/>
        <v>1.004144259067056</v>
      </c>
      <c r="J213" s="59">
        <f t="shared" si="115"/>
        <v>3.873976245334473</v>
      </c>
      <c r="K213" s="60">
        <f t="shared" si="115"/>
        <v>3.873976245334473</v>
      </c>
      <c r="L213" s="49">
        <f>AVERAGE(B213:K213)</f>
        <v>6.4323496943901053E-4</v>
      </c>
    </row>
    <row r="214" spans="1:37" x14ac:dyDescent="0.35">
      <c r="A214" t="s">
        <v>21</v>
      </c>
      <c r="B214" s="29">
        <f>B213-L213</f>
        <v>-2.4972930464025538</v>
      </c>
      <c r="C214" s="46">
        <f>C213-L213</f>
        <v>-2.4993717407892473</v>
      </c>
      <c r="D214" s="46">
        <f>D213-L213</f>
        <v>-2.4993717407892473</v>
      </c>
      <c r="E214" s="46">
        <f>E213-L213</f>
        <v>-1.341695223549481</v>
      </c>
      <c r="F214" s="46">
        <f>F213-L213</f>
        <v>-0.47544389556647032</v>
      </c>
      <c r="G214" s="46">
        <f>G213-L213</f>
        <v>0.28150430113465691</v>
      </c>
      <c r="H214" s="46">
        <f>H213-L213</f>
        <v>0.28150430113465674</v>
      </c>
      <c r="I214" s="46">
        <f>I213-L213</f>
        <v>1.003501024097617</v>
      </c>
      <c r="J214" s="46">
        <f>J213-L213</f>
        <v>3.8733330103650339</v>
      </c>
      <c r="K214" s="30">
        <f>K213-L213</f>
        <v>3.8733330103650339</v>
      </c>
      <c r="L214" s="49">
        <f>AVERAGE(B214:K214)</f>
        <v>0</v>
      </c>
    </row>
    <row r="215" spans="1:37" x14ac:dyDescent="0.35">
      <c r="L215" s="49"/>
    </row>
    <row r="216" spans="1:37" x14ac:dyDescent="0.35">
      <c r="A216" t="s">
        <v>23</v>
      </c>
      <c r="B216" s="4">
        <f>B198+1</f>
        <v>12</v>
      </c>
    </row>
    <row r="217" spans="1:37" x14ac:dyDescent="0.35">
      <c r="B217" s="4"/>
    </row>
    <row r="218" spans="1:37" x14ac:dyDescent="0.35">
      <c r="B218" t="s">
        <v>1</v>
      </c>
      <c r="O218" t="s">
        <v>26</v>
      </c>
      <c r="AA218" t="s">
        <v>27</v>
      </c>
    </row>
    <row r="220" spans="1:37" x14ac:dyDescent="0.35">
      <c r="B220">
        <v>1</v>
      </c>
      <c r="C220">
        <v>2</v>
      </c>
      <c r="D220">
        <v>3</v>
      </c>
      <c r="E220">
        <v>4</v>
      </c>
      <c r="F220">
        <v>5</v>
      </c>
      <c r="G220">
        <v>6</v>
      </c>
      <c r="H220">
        <v>7</v>
      </c>
      <c r="I220">
        <v>8</v>
      </c>
      <c r="J220">
        <v>9</v>
      </c>
      <c r="K220">
        <v>10</v>
      </c>
      <c r="M220" t="s">
        <v>3</v>
      </c>
      <c r="O220">
        <v>1</v>
      </c>
      <c r="P220">
        <v>2</v>
      </c>
      <c r="Q220">
        <v>3</v>
      </c>
      <c r="R220">
        <v>4</v>
      </c>
      <c r="S220">
        <v>5</v>
      </c>
      <c r="T220">
        <v>6</v>
      </c>
      <c r="U220">
        <v>7</v>
      </c>
      <c r="V220">
        <v>8</v>
      </c>
      <c r="W220">
        <v>9</v>
      </c>
      <c r="X220">
        <v>10</v>
      </c>
      <c r="AA220">
        <v>1</v>
      </c>
      <c r="AB220">
        <v>2</v>
      </c>
      <c r="AC220">
        <v>3</v>
      </c>
      <c r="AD220">
        <v>4</v>
      </c>
      <c r="AE220">
        <v>5</v>
      </c>
      <c r="AF220">
        <v>6</v>
      </c>
      <c r="AG220">
        <v>7</v>
      </c>
      <c r="AH220">
        <v>8</v>
      </c>
      <c r="AI220">
        <v>9</v>
      </c>
      <c r="AJ220">
        <v>10</v>
      </c>
    </row>
    <row r="221" spans="1:37" x14ac:dyDescent="0.35">
      <c r="A221" t="s">
        <v>6</v>
      </c>
      <c r="B221" s="5">
        <f t="shared" ref="B221:K229" si="116">EXP($M203-B$214)/(1+EXP($M203-B$214))</f>
        <v>0.99860593079581117</v>
      </c>
      <c r="C221" s="47">
        <f t="shared" si="116"/>
        <v>0.99860882160262998</v>
      </c>
      <c r="D221" s="47">
        <f t="shared" si="116"/>
        <v>0.99860882160262998</v>
      </c>
      <c r="E221" s="47">
        <f t="shared" si="116"/>
        <v>0.99558593521638739</v>
      </c>
      <c r="F221" s="47">
        <f t="shared" si="116"/>
        <v>0.98956690209212539</v>
      </c>
      <c r="G221" s="47">
        <f t="shared" si="116"/>
        <v>0.97801868356657828</v>
      </c>
      <c r="H221" s="47">
        <f t="shared" si="116"/>
        <v>0.97801868356657828</v>
      </c>
      <c r="I221" s="47">
        <f t="shared" si="116"/>
        <v>0.9557795192636509</v>
      </c>
      <c r="J221" s="47">
        <f t="shared" si="116"/>
        <v>0.55070194102647063</v>
      </c>
      <c r="K221" s="7">
        <f t="shared" si="116"/>
        <v>0.55070194102647063</v>
      </c>
      <c r="M221" s="48">
        <f t="shared" ref="M221:M229" si="117">M203+AK221/Y221</f>
        <v>4.0842003055209961</v>
      </c>
      <c r="O221" s="5">
        <f t="shared" ref="O221:X229" si="118">B221*(1-B221)</f>
        <v>1.3921257752427627E-3</v>
      </c>
      <c r="P221" s="47">
        <f t="shared" si="118"/>
        <v>1.3892430200367098E-3</v>
      </c>
      <c r="Q221" s="47">
        <f t="shared" si="118"/>
        <v>1.3892430200367098E-3</v>
      </c>
      <c r="R221" s="47">
        <f t="shared" si="118"/>
        <v>4.3945808156986852E-3</v>
      </c>
      <c r="S221" s="47">
        <f t="shared" si="118"/>
        <v>1.0324248375919314E-2</v>
      </c>
      <c r="T221" s="47">
        <f t="shared" si="118"/>
        <v>2.14981381612755E-2</v>
      </c>
      <c r="U221" s="47">
        <f t="shared" si="118"/>
        <v>2.14981381612755E-2</v>
      </c>
      <c r="V221" s="47">
        <f t="shared" si="118"/>
        <v>4.2265029819795276E-2</v>
      </c>
      <c r="W221" s="47">
        <f t="shared" si="118"/>
        <v>0.2474293131761483</v>
      </c>
      <c r="X221" s="7">
        <f t="shared" si="118"/>
        <v>0.2474293131761483</v>
      </c>
      <c r="Y221" s="49">
        <f>SUM(O221:X221)</f>
        <v>0.59900937350157712</v>
      </c>
      <c r="AA221" s="5" t="str">
        <f t="shared" ref="AA221:AJ229" si="119">IF(ISNUMBER(B5),B5-B221,"")</f>
        <v/>
      </c>
      <c r="AB221" s="47">
        <f t="shared" si="119"/>
        <v>1.3911783973700187E-3</v>
      </c>
      <c r="AC221" s="47">
        <f t="shared" si="119"/>
        <v>1.3911783973700187E-3</v>
      </c>
      <c r="AD221" s="47">
        <f t="shared" si="119"/>
        <v>4.4140647836126146E-3</v>
      </c>
      <c r="AE221" s="47">
        <f t="shared" si="119"/>
        <v>1.0433097907874611E-2</v>
      </c>
      <c r="AF221" s="47">
        <f t="shared" si="119"/>
        <v>2.1981316433421716E-2</v>
      </c>
      <c r="AG221" s="47">
        <f t="shared" si="119"/>
        <v>2.1981316433421716E-2</v>
      </c>
      <c r="AH221" s="47">
        <f t="shared" si="119"/>
        <v>4.4220480736349099E-2</v>
      </c>
      <c r="AI221" s="47">
        <f t="shared" si="119"/>
        <v>-0.55070194102647063</v>
      </c>
      <c r="AJ221" s="7">
        <f t="shared" si="119"/>
        <v>0.44929805897352937</v>
      </c>
      <c r="AK221" s="49">
        <f>SUM(AA221:AJ221)</f>
        <v>4.4087510364785309E-3</v>
      </c>
    </row>
    <row r="222" spans="1:37" x14ac:dyDescent="0.35">
      <c r="A222" t="s">
        <v>7</v>
      </c>
      <c r="B222" s="14">
        <f t="shared" si="116"/>
        <v>0.99382966985033416</v>
      </c>
      <c r="C222" s="15">
        <f t="shared" si="116"/>
        <v>0.99384240386258682</v>
      </c>
      <c r="D222" s="15">
        <f t="shared" si="116"/>
        <v>0.99384240386258682</v>
      </c>
      <c r="E222" s="15">
        <f t="shared" si="116"/>
        <v>0.98066313560471363</v>
      </c>
      <c r="F222" s="15">
        <f t="shared" si="116"/>
        <v>0.95521077122041109</v>
      </c>
      <c r="G222" s="15">
        <f t="shared" si="116"/>
        <v>0.909126526594495</v>
      </c>
      <c r="H222" s="15">
        <f t="shared" si="116"/>
        <v>0.909126526594495</v>
      </c>
      <c r="I222" s="15">
        <f t="shared" si="116"/>
        <v>0.82934884395302999</v>
      </c>
      <c r="J222" s="15">
        <f t="shared" si="116"/>
        <v>0.21605386374626825</v>
      </c>
      <c r="K222" s="16">
        <f t="shared" si="116"/>
        <v>0.21605386374626825</v>
      </c>
      <c r="M222" s="50">
        <f t="shared" si="117"/>
        <v>2.5885197282091448</v>
      </c>
      <c r="O222" s="14">
        <f t="shared" si="118"/>
        <v>6.1322571755099619E-3</v>
      </c>
      <c r="P222" s="15">
        <f t="shared" si="118"/>
        <v>6.1196801472216938E-3</v>
      </c>
      <c r="Q222" s="15">
        <f t="shared" si="118"/>
        <v>6.1196801472216938E-3</v>
      </c>
      <c r="R222" s="15">
        <f t="shared" si="118"/>
        <v>1.8962950070644673E-2</v>
      </c>
      <c r="S222" s="15">
        <f t="shared" si="118"/>
        <v>4.2783153764918549E-2</v>
      </c>
      <c r="T222" s="15">
        <f t="shared" si="118"/>
        <v>8.2615485236723976E-2</v>
      </c>
      <c r="U222" s="15">
        <f t="shared" si="118"/>
        <v>8.2615485236723976E-2</v>
      </c>
      <c r="V222" s="15">
        <f t="shared" si="118"/>
        <v>0.1415293389868027</v>
      </c>
      <c r="W222" s="15">
        <f t="shared" si="118"/>
        <v>0.1693745917065772</v>
      </c>
      <c r="X222" s="16">
        <f t="shared" si="118"/>
        <v>0.1693745917065772</v>
      </c>
      <c r="Y222" s="49">
        <f t="shared" ref="Y222:Y229" si="120">SUM(O222:X222)</f>
        <v>0.72562721417892162</v>
      </c>
      <c r="AA222" s="14">
        <f t="shared" si="119"/>
        <v>6.1703301496658369E-3</v>
      </c>
      <c r="AB222" s="15">
        <f t="shared" si="119"/>
        <v>6.1575961374131793E-3</v>
      </c>
      <c r="AC222" s="15">
        <f t="shared" si="119"/>
        <v>6.1575961374131793E-3</v>
      </c>
      <c r="AD222" s="15">
        <f t="shared" si="119"/>
        <v>-0.98066313560471363</v>
      </c>
      <c r="AE222" s="15">
        <f t="shared" si="119"/>
        <v>4.4789228779588908E-2</v>
      </c>
      <c r="AF222" s="15">
        <f t="shared" si="119"/>
        <v>9.0873473405505001E-2</v>
      </c>
      <c r="AG222" s="15">
        <f t="shared" si="119"/>
        <v>9.0873473405505001E-2</v>
      </c>
      <c r="AH222" s="15">
        <f t="shared" si="119"/>
        <v>0.17065115604697001</v>
      </c>
      <c r="AI222" s="15">
        <f t="shared" si="119"/>
        <v>0.78394613625373177</v>
      </c>
      <c r="AJ222" s="16">
        <f t="shared" si="119"/>
        <v>-0.21605386374626825</v>
      </c>
      <c r="AK222" s="49">
        <f t="shared" ref="AK222:AK229" si="121">SUM(AA222:AJ222)</f>
        <v>2.901990964811002E-3</v>
      </c>
    </row>
    <row r="223" spans="1:37" x14ac:dyDescent="0.35">
      <c r="A223" t="s">
        <v>8</v>
      </c>
      <c r="B223" s="14">
        <f t="shared" si="116"/>
        <v>0.97993911669788647</v>
      </c>
      <c r="C223" s="15">
        <f t="shared" si="116"/>
        <v>0.97997993985383924</v>
      </c>
      <c r="D223" s="15">
        <f t="shared" si="116"/>
        <v>0.97997993985383924</v>
      </c>
      <c r="E223" s="15">
        <f t="shared" si="116"/>
        <v>0.93895296796283079</v>
      </c>
      <c r="F223" s="15">
        <f t="shared" si="116"/>
        <v>0.86609563432025516</v>
      </c>
      <c r="G223" s="15">
        <f t="shared" si="116"/>
        <v>0.75211443564404801</v>
      </c>
      <c r="H223" s="15">
        <f t="shared" si="116"/>
        <v>0.7521144356440479</v>
      </c>
      <c r="I223" s="15">
        <f t="shared" si="116"/>
        <v>0.59578297941176095</v>
      </c>
      <c r="J223" s="15">
        <f t="shared" si="116"/>
        <v>7.7136309869736741E-2</v>
      </c>
      <c r="K223" s="16">
        <f t="shared" si="116"/>
        <v>7.7136309869736741E-2</v>
      </c>
      <c r="M223" s="50">
        <f t="shared" si="117"/>
        <v>1.3922026316419156</v>
      </c>
      <c r="O223" s="14">
        <f t="shared" si="118"/>
        <v>1.9658444263252514E-2</v>
      </c>
      <c r="P223" s="15">
        <f t="shared" si="118"/>
        <v>1.9619257337904861E-2</v>
      </c>
      <c r="Q223" s="15">
        <f t="shared" si="118"/>
        <v>1.9619257337904861E-2</v>
      </c>
      <c r="R223" s="15">
        <f t="shared" si="118"/>
        <v>5.7320291916622051E-2</v>
      </c>
      <c r="S223" s="15">
        <f t="shared" si="118"/>
        <v>0.11597398653165002</v>
      </c>
      <c r="T223" s="15">
        <f t="shared" si="118"/>
        <v>0.18643831133988317</v>
      </c>
      <c r="U223" s="15">
        <f t="shared" si="118"/>
        <v>0.18643831133988323</v>
      </c>
      <c r="V223" s="15">
        <f t="shared" si="118"/>
        <v>0.24082562085500617</v>
      </c>
      <c r="W223" s="15">
        <f t="shared" si="118"/>
        <v>7.1186299569416689E-2</v>
      </c>
      <c r="X223" s="16">
        <f t="shared" si="118"/>
        <v>7.1186299569416689E-2</v>
      </c>
      <c r="Y223" s="49">
        <f t="shared" si="120"/>
        <v>0.98826608006094019</v>
      </c>
      <c r="AA223" s="14">
        <f t="shared" si="119"/>
        <v>2.006088330211353E-2</v>
      </c>
      <c r="AB223" s="15">
        <f t="shared" si="119"/>
        <v>2.0020060146160756E-2</v>
      </c>
      <c r="AC223" s="15">
        <f t="shared" si="119"/>
        <v>2.0020060146160756E-2</v>
      </c>
      <c r="AD223" s="15">
        <f t="shared" si="119"/>
        <v>6.1047032037169213E-2</v>
      </c>
      <c r="AE223" s="15">
        <f t="shared" si="119"/>
        <v>0.13390436567974484</v>
      </c>
      <c r="AF223" s="15">
        <f t="shared" si="119"/>
        <v>0.24788556435595199</v>
      </c>
      <c r="AG223" s="15">
        <f t="shared" si="119"/>
        <v>-0.7521144356440479</v>
      </c>
      <c r="AH223" s="15">
        <f t="shared" si="119"/>
        <v>0.40421702058823905</v>
      </c>
      <c r="AI223" s="15">
        <f t="shared" si="119"/>
        <v>-7.7136309869736741E-2</v>
      </c>
      <c r="AJ223" s="16">
        <f t="shared" si="119"/>
        <v>-7.7136309869736741E-2</v>
      </c>
      <c r="AK223" s="49">
        <f t="shared" si="121"/>
        <v>7.6793087201876276E-4</v>
      </c>
    </row>
    <row r="224" spans="1:37" x14ac:dyDescent="0.35">
      <c r="A224" t="s">
        <v>10</v>
      </c>
      <c r="B224" s="14">
        <f t="shared" si="116"/>
        <v>0.97993911669788647</v>
      </c>
      <c r="C224" s="15">
        <f t="shared" si="116"/>
        <v>0.97997993985383924</v>
      </c>
      <c r="D224" s="15">
        <f t="shared" si="116"/>
        <v>0.97997993985383924</v>
      </c>
      <c r="E224" s="15">
        <f t="shared" si="116"/>
        <v>0.93895296796283079</v>
      </c>
      <c r="F224" s="15">
        <f t="shared" si="116"/>
        <v>0.86609563432025516</v>
      </c>
      <c r="G224" s="15">
        <f t="shared" si="116"/>
        <v>0.75211443564404801</v>
      </c>
      <c r="H224" s="15">
        <f t="shared" si="116"/>
        <v>0.7521144356440479</v>
      </c>
      <c r="I224" s="15">
        <f t="shared" si="116"/>
        <v>0.59578297941176095</v>
      </c>
      <c r="J224" s="15">
        <f t="shared" si="116"/>
        <v>7.7136309869736741E-2</v>
      </c>
      <c r="K224" s="16">
        <f t="shared" si="116"/>
        <v>7.7136309869736741E-2</v>
      </c>
      <c r="M224" s="50">
        <f t="shared" si="117"/>
        <v>1.3922026316419156</v>
      </c>
      <c r="O224" s="14">
        <f t="shared" si="118"/>
        <v>1.9658444263252514E-2</v>
      </c>
      <c r="P224" s="15">
        <f t="shared" si="118"/>
        <v>1.9619257337904861E-2</v>
      </c>
      <c r="Q224" s="15">
        <f t="shared" si="118"/>
        <v>1.9619257337904861E-2</v>
      </c>
      <c r="R224" s="15">
        <f t="shared" si="118"/>
        <v>5.7320291916622051E-2</v>
      </c>
      <c r="S224" s="15">
        <f t="shared" si="118"/>
        <v>0.11597398653165002</v>
      </c>
      <c r="T224" s="15">
        <f t="shared" si="118"/>
        <v>0.18643831133988317</v>
      </c>
      <c r="U224" s="15">
        <f t="shared" si="118"/>
        <v>0.18643831133988323</v>
      </c>
      <c r="V224" s="15">
        <f t="shared" si="118"/>
        <v>0.24082562085500617</v>
      </c>
      <c r="W224" s="15">
        <f t="shared" si="118"/>
        <v>7.1186299569416689E-2</v>
      </c>
      <c r="X224" s="16">
        <f t="shared" si="118"/>
        <v>7.1186299569416689E-2</v>
      </c>
      <c r="Y224" s="49">
        <f t="shared" si="120"/>
        <v>0.98826608006094019</v>
      </c>
      <c r="AA224" s="14">
        <f t="shared" si="119"/>
        <v>2.006088330211353E-2</v>
      </c>
      <c r="AB224" s="15">
        <f t="shared" si="119"/>
        <v>2.0020060146160756E-2</v>
      </c>
      <c r="AC224" s="15">
        <f t="shared" si="119"/>
        <v>2.0020060146160756E-2</v>
      </c>
      <c r="AD224" s="15">
        <f t="shared" si="119"/>
        <v>6.1047032037169213E-2</v>
      </c>
      <c r="AE224" s="15">
        <f t="shared" si="119"/>
        <v>0.13390436567974484</v>
      </c>
      <c r="AF224" s="15">
        <f t="shared" si="119"/>
        <v>0.24788556435595199</v>
      </c>
      <c r="AG224" s="15">
        <f t="shared" si="119"/>
        <v>-0.7521144356440479</v>
      </c>
      <c r="AH224" s="15">
        <f t="shared" si="119"/>
        <v>0.40421702058823905</v>
      </c>
      <c r="AI224" s="15">
        <f t="shared" si="119"/>
        <v>-7.7136309869736741E-2</v>
      </c>
      <c r="AJ224" s="16">
        <f t="shared" si="119"/>
        <v>-7.7136309869736741E-2</v>
      </c>
      <c r="AK224" s="49">
        <f t="shared" si="121"/>
        <v>7.6793087201876276E-4</v>
      </c>
    </row>
    <row r="225" spans="1:37" x14ac:dyDescent="0.35">
      <c r="A225" t="s">
        <v>11</v>
      </c>
      <c r="B225" s="14">
        <f t="shared" si="116"/>
        <v>0.95252197705889252</v>
      </c>
      <c r="C225" s="15">
        <f t="shared" si="116"/>
        <v>0.95261589526496016</v>
      </c>
      <c r="D225" s="15">
        <f t="shared" si="116"/>
        <v>0.95261589526496016</v>
      </c>
      <c r="E225" s="15">
        <f t="shared" si="116"/>
        <v>0.86333244049298175</v>
      </c>
      <c r="F225" s="15">
        <f t="shared" si="116"/>
        <v>0.72651196913650973</v>
      </c>
      <c r="G225" s="15">
        <f t="shared" si="116"/>
        <v>0.55479131412186111</v>
      </c>
      <c r="H225" s="15">
        <f t="shared" si="116"/>
        <v>0.554791314121861</v>
      </c>
      <c r="I225" s="15">
        <f t="shared" si="116"/>
        <v>0.37708303322135212</v>
      </c>
      <c r="J225" s="15">
        <f t="shared" si="116"/>
        <v>3.3189151605063721E-2</v>
      </c>
      <c r="K225" s="16">
        <f t="shared" si="116"/>
        <v>3.3189151605063721E-2</v>
      </c>
      <c r="M225" s="50">
        <f t="shared" si="117"/>
        <v>0.50103752955459868</v>
      </c>
      <c r="O225" s="14">
        <f t="shared" si="118"/>
        <v>4.5223860278711149E-2</v>
      </c>
      <c r="P225" s="15">
        <f t="shared" si="118"/>
        <v>4.513885135349862E-2</v>
      </c>
      <c r="Q225" s="15">
        <f t="shared" si="118"/>
        <v>4.513885135349862E-2</v>
      </c>
      <c r="R225" s="15">
        <f t="shared" si="118"/>
        <v>0.11798953768541388</v>
      </c>
      <c r="S225" s="15">
        <f t="shared" si="118"/>
        <v>0.19869232783790086</v>
      </c>
      <c r="T225" s="15">
        <f t="shared" si="118"/>
        <v>0.24699791189679954</v>
      </c>
      <c r="U225" s="15">
        <f t="shared" si="118"/>
        <v>0.24699791189679957</v>
      </c>
      <c r="V225" s="15">
        <f t="shared" si="118"/>
        <v>0.23489141927793675</v>
      </c>
      <c r="W225" s="15">
        <f t="shared" si="118"/>
        <v>3.2087631820799815E-2</v>
      </c>
      <c r="X225" s="16">
        <f t="shared" si="118"/>
        <v>3.2087631820799815E-2</v>
      </c>
      <c r="Y225" s="49">
        <f t="shared" si="120"/>
        <v>1.2452459352221588</v>
      </c>
      <c r="AA225" s="14">
        <f t="shared" si="119"/>
        <v>4.7478022941107478E-2</v>
      </c>
      <c r="AB225" s="15">
        <f t="shared" si="119"/>
        <v>4.7384104735039845E-2</v>
      </c>
      <c r="AC225" s="15">
        <f t="shared" si="119"/>
        <v>4.7384104735039845E-2</v>
      </c>
      <c r="AD225" s="15">
        <f t="shared" si="119"/>
        <v>0.13666755950701825</v>
      </c>
      <c r="AE225" s="15">
        <f t="shared" si="119"/>
        <v>-0.72651196913650973</v>
      </c>
      <c r="AF225" s="15">
        <f t="shared" si="119"/>
        <v>0.44520868587813889</v>
      </c>
      <c r="AG225" s="15">
        <f t="shared" si="119"/>
        <v>0.445208685878139</v>
      </c>
      <c r="AH225" s="15">
        <f t="shared" si="119"/>
        <v>-0.37708303322135212</v>
      </c>
      <c r="AI225" s="15">
        <f t="shared" si="119"/>
        <v>-3.3189151605063721E-2</v>
      </c>
      <c r="AJ225" s="16">
        <f t="shared" si="119"/>
        <v>-3.3189151605063721E-2</v>
      </c>
      <c r="AK225" s="49">
        <f t="shared" si="121"/>
        <v>-6.4214189350597639E-4</v>
      </c>
    </row>
    <row r="226" spans="1:37" x14ac:dyDescent="0.35">
      <c r="A226" t="s">
        <v>13</v>
      </c>
      <c r="B226" s="14">
        <f t="shared" si="116"/>
        <v>0.95252197705889252</v>
      </c>
      <c r="C226" s="15">
        <f t="shared" si="116"/>
        <v>0.95261589526496016</v>
      </c>
      <c r="D226" s="15">
        <f t="shared" si="116"/>
        <v>0.95261589526496016</v>
      </c>
      <c r="E226" s="15">
        <f t="shared" si="116"/>
        <v>0.86333244049298175</v>
      </c>
      <c r="F226" s="15">
        <f t="shared" si="116"/>
        <v>0.72651196913650973</v>
      </c>
      <c r="G226" s="15">
        <f t="shared" si="116"/>
        <v>0.55479131412186111</v>
      </c>
      <c r="H226" s="15">
        <f t="shared" si="116"/>
        <v>0.554791314121861</v>
      </c>
      <c r="I226" s="15">
        <f t="shared" si="116"/>
        <v>0.37708303322135212</v>
      </c>
      <c r="J226" s="15">
        <f t="shared" si="116"/>
        <v>3.3189151605063721E-2</v>
      </c>
      <c r="K226" s="16">
        <f t="shared" si="116"/>
        <v>3.3189151605063721E-2</v>
      </c>
      <c r="M226" s="50">
        <f t="shared" si="117"/>
        <v>0.50103752955459868</v>
      </c>
      <c r="O226" s="14">
        <f t="shared" si="118"/>
        <v>4.5223860278711149E-2</v>
      </c>
      <c r="P226" s="15">
        <f t="shared" si="118"/>
        <v>4.513885135349862E-2</v>
      </c>
      <c r="Q226" s="15">
        <f t="shared" si="118"/>
        <v>4.513885135349862E-2</v>
      </c>
      <c r="R226" s="15">
        <f t="shared" si="118"/>
        <v>0.11798953768541388</v>
      </c>
      <c r="S226" s="15">
        <f t="shared" si="118"/>
        <v>0.19869232783790086</v>
      </c>
      <c r="T226" s="15">
        <f t="shared" si="118"/>
        <v>0.24699791189679954</v>
      </c>
      <c r="U226" s="15">
        <f t="shared" si="118"/>
        <v>0.24699791189679957</v>
      </c>
      <c r="V226" s="15">
        <f t="shared" si="118"/>
        <v>0.23489141927793675</v>
      </c>
      <c r="W226" s="15">
        <f t="shared" si="118"/>
        <v>3.2087631820799815E-2</v>
      </c>
      <c r="X226" s="16">
        <f t="shared" si="118"/>
        <v>3.2087631820799815E-2</v>
      </c>
      <c r="Y226" s="49">
        <f t="shared" si="120"/>
        <v>1.2452459352221588</v>
      </c>
      <c r="AA226" s="14">
        <f t="shared" si="119"/>
        <v>4.7478022941107478E-2</v>
      </c>
      <c r="AB226" s="15">
        <f t="shared" si="119"/>
        <v>4.7384104735039845E-2</v>
      </c>
      <c r="AC226" s="15">
        <f t="shared" si="119"/>
        <v>4.7384104735039845E-2</v>
      </c>
      <c r="AD226" s="15">
        <f t="shared" si="119"/>
        <v>0.13666755950701825</v>
      </c>
      <c r="AE226" s="15">
        <f t="shared" si="119"/>
        <v>0.27348803086349027</v>
      </c>
      <c r="AF226" s="15">
        <f t="shared" si="119"/>
        <v>-0.55479131412186111</v>
      </c>
      <c r="AG226" s="15">
        <f t="shared" si="119"/>
        <v>0.445208685878139</v>
      </c>
      <c r="AH226" s="15">
        <f t="shared" si="119"/>
        <v>-0.37708303322135212</v>
      </c>
      <c r="AI226" s="15">
        <f t="shared" si="119"/>
        <v>-3.3189151605063721E-2</v>
      </c>
      <c r="AJ226" s="16">
        <f t="shared" si="119"/>
        <v>-3.3189151605063721E-2</v>
      </c>
      <c r="AK226" s="49">
        <f t="shared" si="121"/>
        <v>-6.4214189350597639E-4</v>
      </c>
    </row>
    <row r="227" spans="1:37" x14ac:dyDescent="0.35">
      <c r="A227" t="s">
        <v>15</v>
      </c>
      <c r="B227" s="14">
        <f t="shared" si="116"/>
        <v>0.819944171040906</v>
      </c>
      <c r="C227" s="15">
        <f t="shared" si="116"/>
        <v>0.82025085652219842</v>
      </c>
      <c r="D227" s="15">
        <f t="shared" si="116"/>
        <v>0.82025085652219842</v>
      </c>
      <c r="E227" s="15">
        <f t="shared" si="116"/>
        <v>0.58913035284352511</v>
      </c>
      <c r="F227" s="15">
        <f t="shared" si="116"/>
        <v>0.37615987792007533</v>
      </c>
      <c r="G227" s="15">
        <f t="shared" si="116"/>
        <v>0.22048744207455434</v>
      </c>
      <c r="H227" s="15">
        <f t="shared" si="116"/>
        <v>0.22048744207455434</v>
      </c>
      <c r="I227" s="15">
        <f t="shared" si="116"/>
        <v>0.12080545249976735</v>
      </c>
      <c r="J227" s="15">
        <f t="shared" si="116"/>
        <v>7.7317614294490737E-3</v>
      </c>
      <c r="K227" s="16">
        <f t="shared" si="116"/>
        <v>7.7317614294490737E-3</v>
      </c>
      <c r="M227" s="50">
        <f t="shared" si="117"/>
        <v>-0.98347608516791341</v>
      </c>
      <c r="O227" s="14">
        <f t="shared" si="118"/>
        <v>0.1476357274169475</v>
      </c>
      <c r="P227" s="15">
        <f t="shared" si="118"/>
        <v>0.14743938889679828</v>
      </c>
      <c r="Q227" s="15">
        <f t="shared" si="118"/>
        <v>0.14743938889679828</v>
      </c>
      <c r="R227" s="15">
        <f t="shared" si="118"/>
        <v>0.24205578020198873</v>
      </c>
      <c r="S227" s="15">
        <f t="shared" si="118"/>
        <v>0.23466362416322936</v>
      </c>
      <c r="T227" s="15">
        <f t="shared" si="118"/>
        <v>0.17187272996197436</v>
      </c>
      <c r="U227" s="15">
        <f t="shared" si="118"/>
        <v>0.17187272996197436</v>
      </c>
      <c r="V227" s="15">
        <f t="shared" si="118"/>
        <v>0.10621149514609379</v>
      </c>
      <c r="W227" s="15">
        <f t="shared" si="118"/>
        <v>7.671981294647157E-3</v>
      </c>
      <c r="X227" s="16">
        <f t="shared" si="118"/>
        <v>7.671981294647157E-3</v>
      </c>
      <c r="Y227" s="49">
        <f t="shared" si="120"/>
        <v>1.3845348272350988</v>
      </c>
      <c r="AA227" s="14">
        <f t="shared" si="119"/>
        <v>0.180055828959094</v>
      </c>
      <c r="AB227" s="15">
        <f t="shared" si="119"/>
        <v>0.17974914347780158</v>
      </c>
      <c r="AC227" s="15">
        <f t="shared" si="119"/>
        <v>0.17974914347780158</v>
      </c>
      <c r="AD227" s="15">
        <f t="shared" si="119"/>
        <v>0.41086964715647489</v>
      </c>
      <c r="AE227" s="15">
        <f t="shared" si="119"/>
        <v>-0.37615987792007533</v>
      </c>
      <c r="AF227" s="15">
        <f t="shared" si="119"/>
        <v>-0.22048744207455434</v>
      </c>
      <c r="AG227" s="15">
        <f t="shared" si="119"/>
        <v>-0.22048744207455434</v>
      </c>
      <c r="AH227" s="15">
        <f t="shared" si="119"/>
        <v>-0.12080545249976735</v>
      </c>
      <c r="AI227" s="15">
        <f t="shared" si="119"/>
        <v>-7.7317614294490737E-3</v>
      </c>
      <c r="AJ227" s="16">
        <f t="shared" si="119"/>
        <v>-7.7317614294490737E-3</v>
      </c>
      <c r="AK227" s="49">
        <f t="shared" si="121"/>
        <v>-2.9799743566774547E-3</v>
      </c>
    </row>
    <row r="228" spans="1:37" x14ac:dyDescent="0.35">
      <c r="A228" t="s">
        <v>17</v>
      </c>
      <c r="B228" s="14">
        <f t="shared" si="116"/>
        <v>0.819944171040906</v>
      </c>
      <c r="C228" s="15">
        <f t="shared" si="116"/>
        <v>0.82025085652219842</v>
      </c>
      <c r="D228" s="15">
        <f t="shared" si="116"/>
        <v>0.82025085652219842</v>
      </c>
      <c r="E228" s="15">
        <f t="shared" si="116"/>
        <v>0.58913035284352511</v>
      </c>
      <c r="F228" s="15">
        <f t="shared" si="116"/>
        <v>0.37615987792007544</v>
      </c>
      <c r="G228" s="15">
        <f t="shared" si="116"/>
        <v>0.22048744207455434</v>
      </c>
      <c r="H228" s="15">
        <f t="shared" si="116"/>
        <v>0.22048744207455434</v>
      </c>
      <c r="I228" s="15">
        <f t="shared" si="116"/>
        <v>0.12080545249976735</v>
      </c>
      <c r="J228" s="15">
        <f t="shared" si="116"/>
        <v>7.7317614294490737E-3</v>
      </c>
      <c r="K228" s="16">
        <f t="shared" si="116"/>
        <v>7.7317614294490737E-3</v>
      </c>
      <c r="M228" s="50">
        <f t="shared" si="117"/>
        <v>-0.98347608516791341</v>
      </c>
      <c r="O228" s="14">
        <f t="shared" si="118"/>
        <v>0.1476357274169475</v>
      </c>
      <c r="P228" s="15">
        <f t="shared" si="118"/>
        <v>0.14743938889679828</v>
      </c>
      <c r="Q228" s="15">
        <f t="shared" si="118"/>
        <v>0.14743938889679828</v>
      </c>
      <c r="R228" s="15">
        <f t="shared" si="118"/>
        <v>0.24205578020198873</v>
      </c>
      <c r="S228" s="15">
        <f t="shared" si="118"/>
        <v>0.23466362416322939</v>
      </c>
      <c r="T228" s="15">
        <f t="shared" si="118"/>
        <v>0.17187272996197436</v>
      </c>
      <c r="U228" s="15">
        <f t="shared" si="118"/>
        <v>0.17187272996197436</v>
      </c>
      <c r="V228" s="15">
        <f t="shared" si="118"/>
        <v>0.10621149514609379</v>
      </c>
      <c r="W228" s="15">
        <f t="shared" si="118"/>
        <v>7.671981294647157E-3</v>
      </c>
      <c r="X228" s="16">
        <f t="shared" si="118"/>
        <v>7.671981294647157E-3</v>
      </c>
      <c r="Y228" s="49">
        <f t="shared" si="120"/>
        <v>1.3845348272350988</v>
      </c>
      <c r="AA228" s="14">
        <f t="shared" si="119"/>
        <v>0.180055828959094</v>
      </c>
      <c r="AB228" s="15">
        <f t="shared" si="119"/>
        <v>-0.82025085652219842</v>
      </c>
      <c r="AC228" s="15">
        <f t="shared" si="119"/>
        <v>0.17974914347780158</v>
      </c>
      <c r="AD228" s="15">
        <f t="shared" si="119"/>
        <v>-0.58913035284352511</v>
      </c>
      <c r="AE228" s="15">
        <f t="shared" si="119"/>
        <v>0.62384012207992456</v>
      </c>
      <c r="AF228" s="15">
        <f t="shared" si="119"/>
        <v>-0.22048744207455434</v>
      </c>
      <c r="AG228" s="15">
        <f t="shared" si="119"/>
        <v>0.7795125579254456</v>
      </c>
      <c r="AH228" s="15">
        <f t="shared" si="119"/>
        <v>-0.12080545249976735</v>
      </c>
      <c r="AI228" s="15">
        <f t="shared" si="119"/>
        <v>-7.7317614294490737E-3</v>
      </c>
      <c r="AJ228" s="16">
        <f t="shared" si="119"/>
        <v>-7.7317614294490737E-3</v>
      </c>
      <c r="AK228" s="49">
        <f t="shared" si="121"/>
        <v>-2.9799743566776768E-3</v>
      </c>
    </row>
    <row r="229" spans="1:37" x14ac:dyDescent="0.35">
      <c r="A229" t="s">
        <v>18</v>
      </c>
      <c r="B229" s="26">
        <f t="shared" si="116"/>
        <v>0.49935541026014396</v>
      </c>
      <c r="C229" s="27">
        <f t="shared" si="116"/>
        <v>0.49987508350231674</v>
      </c>
      <c r="D229" s="27">
        <f t="shared" si="116"/>
        <v>0.49987508350231674</v>
      </c>
      <c r="E229" s="27">
        <f t="shared" si="116"/>
        <v>0.23899884010303421</v>
      </c>
      <c r="F229" s="27">
        <f t="shared" si="116"/>
        <v>0.11666195229496398</v>
      </c>
      <c r="G229" s="27">
        <f t="shared" si="116"/>
        <v>5.8338934400145724E-2</v>
      </c>
      <c r="H229" s="27">
        <f t="shared" si="116"/>
        <v>5.8338934400145724E-2</v>
      </c>
      <c r="I229" s="27">
        <f t="shared" si="116"/>
        <v>2.9216427060703012E-2</v>
      </c>
      <c r="J229" s="27">
        <f t="shared" si="116"/>
        <v>1.703773735089293E-3</v>
      </c>
      <c r="K229" s="28">
        <f t="shared" si="116"/>
        <v>1.703773735089293E-3</v>
      </c>
      <c r="M229" s="57">
        <f t="shared" si="117"/>
        <v>-2.5033291089894227</v>
      </c>
      <c r="O229" s="26">
        <f t="shared" si="118"/>
        <v>0.24999958450406728</v>
      </c>
      <c r="P229" s="27">
        <f t="shared" si="118"/>
        <v>0.24999998439586862</v>
      </c>
      <c r="Q229" s="27">
        <f t="shared" si="118"/>
        <v>0.24999998439586862</v>
      </c>
      <c r="R229" s="27">
        <f t="shared" si="118"/>
        <v>0.18187839453243851</v>
      </c>
      <c r="S229" s="27">
        <f t="shared" si="118"/>
        <v>0.10305194118169153</v>
      </c>
      <c r="T229" s="27">
        <f t="shared" si="118"/>
        <v>5.4935503133201218E-2</v>
      </c>
      <c r="U229" s="27">
        <f t="shared" si="118"/>
        <v>5.4935503133201218E-2</v>
      </c>
      <c r="V229" s="27">
        <f t="shared" si="118"/>
        <v>2.8362827450509633E-2</v>
      </c>
      <c r="W229" s="27">
        <f t="shared" si="118"/>
        <v>1.7008708901489129E-3</v>
      </c>
      <c r="X229" s="28">
        <f t="shared" si="118"/>
        <v>1.7008708901489129E-3</v>
      </c>
      <c r="Y229" s="49">
        <f t="shared" si="120"/>
        <v>1.1765654645071446</v>
      </c>
      <c r="AA229" s="26">
        <f t="shared" si="119"/>
        <v>-0.49935541026014396</v>
      </c>
      <c r="AB229" s="27">
        <f t="shared" si="119"/>
        <v>0.50012491649768331</v>
      </c>
      <c r="AC229" s="27">
        <f t="shared" si="119"/>
        <v>-0.49987508350231674</v>
      </c>
      <c r="AD229" s="27">
        <f t="shared" si="119"/>
        <v>0.76100115989696582</v>
      </c>
      <c r="AE229" s="27">
        <f t="shared" si="119"/>
        <v>-0.11666195229496398</v>
      </c>
      <c r="AF229" s="27">
        <f t="shared" si="119"/>
        <v>-5.8338934400145724E-2</v>
      </c>
      <c r="AG229" s="27">
        <f t="shared" si="119"/>
        <v>-5.8338934400145724E-2</v>
      </c>
      <c r="AH229" s="27">
        <f t="shared" si="119"/>
        <v>-2.9216427060703012E-2</v>
      </c>
      <c r="AI229" s="27">
        <f t="shared" si="119"/>
        <v>-1.703773735089293E-3</v>
      </c>
      <c r="AJ229" s="28">
        <f t="shared" si="119"/>
        <v>-1.703773735089293E-3</v>
      </c>
      <c r="AK229" s="49">
        <f t="shared" si="121"/>
        <v>-4.0682129939486073E-3</v>
      </c>
    </row>
    <row r="230" spans="1:37" x14ac:dyDescent="0.35">
      <c r="O230" s="49">
        <f>SUM(O221:O229)</f>
        <v>0.68256003137264232</v>
      </c>
      <c r="P230" s="49">
        <f t="shared" ref="P230:X230" si="122">SUM(P221:P229)</f>
        <v>0.68190390273953061</v>
      </c>
      <c r="Q230" s="49">
        <f t="shared" si="122"/>
        <v>0.68190390273953061</v>
      </c>
      <c r="R230" s="49">
        <f t="shared" si="122"/>
        <v>1.0399671450268311</v>
      </c>
      <c r="S230" s="49">
        <f t="shared" si="122"/>
        <v>1.2548192203880899</v>
      </c>
      <c r="T230" s="49">
        <f t="shared" si="122"/>
        <v>1.369667032928515</v>
      </c>
      <c r="U230" s="49">
        <f t="shared" si="122"/>
        <v>1.3696670329285152</v>
      </c>
      <c r="V230" s="49">
        <f t="shared" si="122"/>
        <v>1.3760142668151809</v>
      </c>
      <c r="W230" s="49">
        <f t="shared" si="122"/>
        <v>0.64039660114260166</v>
      </c>
      <c r="X230" s="49">
        <f t="shared" si="122"/>
        <v>0.64039660114260166</v>
      </c>
      <c r="AA230" s="49">
        <f>SUM(AA221:AA229)</f>
        <v>2.0043902941518921E-3</v>
      </c>
      <c r="AB230" s="49">
        <f t="shared" ref="AB230:AJ230" si="123">SUM(AB221:AB229)</f>
        <v>1.9803077504708666E-3</v>
      </c>
      <c r="AC230" s="49">
        <f t="shared" si="123"/>
        <v>1.9803077504708111E-3</v>
      </c>
      <c r="AD230" s="49">
        <f t="shared" si="123"/>
        <v>1.9205664771895226E-3</v>
      </c>
      <c r="AE230" s="49">
        <f t="shared" si="123"/>
        <v>1.0254116388190015E-3</v>
      </c>
      <c r="AF230" s="49">
        <f t="shared" si="123"/>
        <v>-2.7052824214581633E-4</v>
      </c>
      <c r="AG230" s="49">
        <f t="shared" si="123"/>
        <v>-2.7052824214559429E-4</v>
      </c>
      <c r="AH230" s="49">
        <f t="shared" si="123"/>
        <v>-1.6877205431446683E-3</v>
      </c>
      <c r="AI230" s="49">
        <f t="shared" si="123"/>
        <v>-4.5740243163272234E-3</v>
      </c>
      <c r="AJ230" s="49">
        <f t="shared" si="123"/>
        <v>-4.5740243163272512E-3</v>
      </c>
      <c r="AK230" s="49">
        <f>SUMSQ(AK221:AK229)</f>
        <v>6.4173616629729127E-5</v>
      </c>
    </row>
    <row r="231" spans="1:37" x14ac:dyDescent="0.35">
      <c r="A231" t="s">
        <v>20</v>
      </c>
      <c r="B231" s="58">
        <f t="shared" ref="B231:K231" si="124">B214-AA230/O230</f>
        <v>-2.5002296237027526</v>
      </c>
      <c r="C231" s="59">
        <f t="shared" si="124"/>
        <v>-2.5022758270432122</v>
      </c>
      <c r="D231" s="59">
        <f t="shared" si="124"/>
        <v>-2.5022758270432122</v>
      </c>
      <c r="E231" s="59">
        <f t="shared" si="124"/>
        <v>-1.3435419804267283</v>
      </c>
      <c r="F231" s="59">
        <f t="shared" si="124"/>
        <v>-0.47626107434581821</v>
      </c>
      <c r="G231" s="59">
        <f t="shared" si="124"/>
        <v>0.28170181500893582</v>
      </c>
      <c r="H231" s="59">
        <f t="shared" si="124"/>
        <v>0.28170181500893549</v>
      </c>
      <c r="I231" s="59">
        <f t="shared" si="124"/>
        <v>1.0047275524729737</v>
      </c>
      <c r="J231" s="59">
        <f t="shared" si="124"/>
        <v>3.8804754972367101</v>
      </c>
      <c r="K231" s="60">
        <f t="shared" si="124"/>
        <v>3.8804754972367101</v>
      </c>
      <c r="L231" s="49">
        <f>AVERAGE(B231:K231)</f>
        <v>4.4978444025423059E-4</v>
      </c>
      <c r="M231" s="49"/>
    </row>
    <row r="232" spans="1:37" x14ac:dyDescent="0.35">
      <c r="A232" t="s">
        <v>21</v>
      </c>
      <c r="B232" s="29">
        <f>B231-L231</f>
        <v>-2.5006794081430068</v>
      </c>
      <c r="C232" s="46">
        <f>C231-L231</f>
        <v>-2.5027256114834664</v>
      </c>
      <c r="D232" s="46">
        <f>D231-L231</f>
        <v>-2.5027256114834664</v>
      </c>
      <c r="E232" s="46">
        <f>E231-L231</f>
        <v>-1.3439917648669826</v>
      </c>
      <c r="F232" s="46">
        <f>F231-L231</f>
        <v>-0.47671085878607244</v>
      </c>
      <c r="G232" s="46">
        <f>G231-L231</f>
        <v>0.28125203056868159</v>
      </c>
      <c r="H232" s="46">
        <f>H231-L231</f>
        <v>0.28125203056868125</v>
      </c>
      <c r="I232" s="46">
        <f>I231-L231</f>
        <v>1.0042777680327195</v>
      </c>
      <c r="J232" s="46">
        <f>J231-L231</f>
        <v>3.8800257127964559</v>
      </c>
      <c r="K232" s="30">
        <f>K231-L231</f>
        <v>3.8800257127964559</v>
      </c>
      <c r="L232" s="49">
        <f>AVERAGE(B232:K232)</f>
        <v>0</v>
      </c>
    </row>
    <row r="233" spans="1:37" x14ac:dyDescent="0.35">
      <c r="L233" s="49"/>
    </row>
    <row r="234" spans="1:37" x14ac:dyDescent="0.35">
      <c r="A234" t="s">
        <v>23</v>
      </c>
      <c r="B234" s="4">
        <f>B216+1</f>
        <v>13</v>
      </c>
    </row>
    <row r="235" spans="1:37" x14ac:dyDescent="0.35">
      <c r="B235" s="4"/>
    </row>
    <row r="236" spans="1:37" x14ac:dyDescent="0.35">
      <c r="B236" t="s">
        <v>1</v>
      </c>
      <c r="O236" t="s">
        <v>26</v>
      </c>
      <c r="AA236" t="s">
        <v>27</v>
      </c>
    </row>
    <row r="238" spans="1:37" x14ac:dyDescent="0.35">
      <c r="B238">
        <v>1</v>
      </c>
      <c r="C238">
        <v>2</v>
      </c>
      <c r="D238">
        <v>3</v>
      </c>
      <c r="E238">
        <v>4</v>
      </c>
      <c r="F238">
        <v>5</v>
      </c>
      <c r="G238">
        <v>6</v>
      </c>
      <c r="H238">
        <v>7</v>
      </c>
      <c r="I238">
        <v>8</v>
      </c>
      <c r="J238">
        <v>9</v>
      </c>
      <c r="K238">
        <v>10</v>
      </c>
      <c r="M238" t="s">
        <v>3</v>
      </c>
      <c r="O238">
        <v>1</v>
      </c>
      <c r="P238">
        <v>2</v>
      </c>
      <c r="Q238">
        <v>3</v>
      </c>
      <c r="R238">
        <v>4</v>
      </c>
      <c r="S238">
        <v>5</v>
      </c>
      <c r="T238">
        <v>6</v>
      </c>
      <c r="U238">
        <v>7</v>
      </c>
      <c r="V238">
        <v>8</v>
      </c>
      <c r="W238">
        <v>9</v>
      </c>
      <c r="X238">
        <v>10</v>
      </c>
      <c r="AA238">
        <v>1</v>
      </c>
      <c r="AB238">
        <v>2</v>
      </c>
      <c r="AC238">
        <v>3</v>
      </c>
      <c r="AD238">
        <v>4</v>
      </c>
      <c r="AE238">
        <v>5</v>
      </c>
      <c r="AF238">
        <v>6</v>
      </c>
      <c r="AG238">
        <v>7</v>
      </c>
      <c r="AH238">
        <v>8</v>
      </c>
      <c r="AI238">
        <v>9</v>
      </c>
      <c r="AJ238">
        <v>10</v>
      </c>
    </row>
    <row r="239" spans="1:37" x14ac:dyDescent="0.35">
      <c r="A239" t="s">
        <v>6</v>
      </c>
      <c r="B239" s="5">
        <f t="shared" ref="B239:K247" si="125">EXP($M221-B$232)/(1+EXP($M221-B$232))</f>
        <v>0.99862081130423686</v>
      </c>
      <c r="C239" s="47">
        <f t="shared" si="125"/>
        <v>0.99862362663913318</v>
      </c>
      <c r="D239" s="47">
        <f t="shared" si="125"/>
        <v>0.99862362663913318</v>
      </c>
      <c r="E239" s="47">
        <f t="shared" si="125"/>
        <v>0.99562816952795352</v>
      </c>
      <c r="F239" s="47">
        <f t="shared" si="125"/>
        <v>0.9896555945841341</v>
      </c>
      <c r="G239" s="47">
        <f t="shared" si="125"/>
        <v>0.97818174059397744</v>
      </c>
      <c r="H239" s="47">
        <f t="shared" si="125"/>
        <v>0.97818174059397756</v>
      </c>
      <c r="I239" s="47">
        <f t="shared" si="125"/>
        <v>0.95605693035787331</v>
      </c>
      <c r="J239" s="47">
        <f t="shared" si="125"/>
        <v>0.55086706178057365</v>
      </c>
      <c r="K239" s="7">
        <f t="shared" si="125"/>
        <v>0.55086706178057365</v>
      </c>
      <c r="M239" s="48">
        <f t="shared" ref="M239:M247" si="126">M221+AK239/Y239</f>
        <v>4.0897406551572928</v>
      </c>
      <c r="O239" s="5">
        <f t="shared" ref="O239:X247" si="127">B239*(1-B239)</f>
        <v>1.3772865343046241E-3</v>
      </c>
      <c r="P239" s="47">
        <f t="shared" si="127"/>
        <v>1.3744789572383189E-3</v>
      </c>
      <c r="Q239" s="47">
        <f t="shared" si="127"/>
        <v>1.3744789572383189E-3</v>
      </c>
      <c r="R239" s="47">
        <f t="shared" si="127"/>
        <v>4.3527175703701642E-3</v>
      </c>
      <c r="S239" s="47">
        <f t="shared" si="127"/>
        <v>1.0237398692458103E-2</v>
      </c>
      <c r="T239" s="47">
        <f t="shared" si="127"/>
        <v>2.1342222962514062E-2</v>
      </c>
      <c r="U239" s="47">
        <f t="shared" si="127"/>
        <v>2.1342222962513958E-2</v>
      </c>
      <c r="V239" s="47">
        <f t="shared" si="127"/>
        <v>4.2012076272553892E-2</v>
      </c>
      <c r="W239" s="47">
        <f t="shared" si="127"/>
        <v>0.24741254202581131</v>
      </c>
      <c r="X239" s="7">
        <f t="shared" si="127"/>
        <v>0.24741254202581131</v>
      </c>
      <c r="Y239" s="49">
        <f>SUM(O239:X239)</f>
        <v>0.59823796696081399</v>
      </c>
      <c r="AA239" s="5" t="str">
        <f t="shared" ref="AA239:AJ247" si="128">IF(ISNUMBER(B5),B5-B239,"")</f>
        <v/>
      </c>
      <c r="AB239" s="47">
        <f t="shared" si="128"/>
        <v>1.3763733608668227E-3</v>
      </c>
      <c r="AC239" s="47">
        <f t="shared" si="128"/>
        <v>1.3763733608668227E-3</v>
      </c>
      <c r="AD239" s="47">
        <f t="shared" si="128"/>
        <v>4.3718304720464785E-3</v>
      </c>
      <c r="AE239" s="47">
        <f t="shared" si="128"/>
        <v>1.0344405415865898E-2</v>
      </c>
      <c r="AF239" s="47">
        <f t="shared" si="128"/>
        <v>2.1818259406022555E-2</v>
      </c>
      <c r="AG239" s="47">
        <f t="shared" si="128"/>
        <v>2.1818259406022444E-2</v>
      </c>
      <c r="AH239" s="47">
        <f t="shared" si="128"/>
        <v>4.3943069642126686E-2</v>
      </c>
      <c r="AI239" s="47">
        <f t="shared" si="128"/>
        <v>-0.55086706178057365</v>
      </c>
      <c r="AJ239" s="7">
        <f t="shared" si="128"/>
        <v>0.44913293821942635</v>
      </c>
      <c r="AK239" s="49">
        <f>SUM(AA239:AJ239)</f>
        <v>3.3144475026704034E-3</v>
      </c>
    </row>
    <row r="240" spans="1:37" x14ac:dyDescent="0.35">
      <c r="A240" t="s">
        <v>7</v>
      </c>
      <c r="B240" s="14">
        <f t="shared" si="125"/>
        <v>0.99387479575275672</v>
      </c>
      <c r="C240" s="15">
        <f t="shared" si="125"/>
        <v>0.99388723981651383</v>
      </c>
      <c r="D240" s="15">
        <f t="shared" si="125"/>
        <v>0.99388723981651383</v>
      </c>
      <c r="E240" s="15">
        <f t="shared" si="125"/>
        <v>0.98078216248018457</v>
      </c>
      <c r="F240" s="15">
        <f t="shared" si="125"/>
        <v>0.9554355386387362</v>
      </c>
      <c r="G240" s="15">
        <f t="shared" si="125"/>
        <v>0.90947716059704609</v>
      </c>
      <c r="H240" s="15">
        <f t="shared" si="125"/>
        <v>0.90947716059704609</v>
      </c>
      <c r="I240" s="15">
        <f t="shared" si="125"/>
        <v>0.82980444430007672</v>
      </c>
      <c r="J240" s="15">
        <f t="shared" si="125"/>
        <v>0.21559801638681786</v>
      </c>
      <c r="K240" s="16">
        <f t="shared" si="125"/>
        <v>0.21559801638681786</v>
      </c>
      <c r="M240" s="50">
        <f t="shared" si="126"/>
        <v>2.5915292310240177</v>
      </c>
      <c r="O240" s="14">
        <f t="shared" si="127"/>
        <v>6.0876861201728293E-3</v>
      </c>
      <c r="P240" s="15">
        <f t="shared" si="127"/>
        <v>6.0753943464253515E-3</v>
      </c>
      <c r="Q240" s="15">
        <f t="shared" si="127"/>
        <v>6.0753943464253515E-3</v>
      </c>
      <c r="R240" s="15">
        <f t="shared" si="127"/>
        <v>1.8848512240877403E-2</v>
      </c>
      <c r="S240" s="15">
        <f t="shared" si="127"/>
        <v>4.257847014484422E-2</v>
      </c>
      <c r="T240" s="15">
        <f t="shared" si="127"/>
        <v>8.232845494938093E-2</v>
      </c>
      <c r="U240" s="15">
        <f t="shared" si="127"/>
        <v>8.232845494938093E-2</v>
      </c>
      <c r="V240" s="15">
        <f t="shared" si="127"/>
        <v>0.14122902851991759</v>
      </c>
      <c r="W240" s="15">
        <f t="shared" si="127"/>
        <v>0.16911551171688727</v>
      </c>
      <c r="X240" s="16">
        <f t="shared" si="127"/>
        <v>0.16911551171688727</v>
      </c>
      <c r="Y240" s="49">
        <f t="shared" ref="Y240:Y247" si="129">SUM(O240:X240)</f>
        <v>0.723782419051199</v>
      </c>
      <c r="AA240" s="14">
        <f t="shared" si="128"/>
        <v>6.1252042472432766E-3</v>
      </c>
      <c r="AB240" s="15">
        <f t="shared" si="128"/>
        <v>6.1127601834861656E-3</v>
      </c>
      <c r="AC240" s="15">
        <f t="shared" si="128"/>
        <v>6.1127601834861656E-3</v>
      </c>
      <c r="AD240" s="15">
        <f t="shared" si="128"/>
        <v>-0.98078216248018457</v>
      </c>
      <c r="AE240" s="15">
        <f t="shared" si="128"/>
        <v>4.4564461361263796E-2</v>
      </c>
      <c r="AF240" s="15">
        <f t="shared" si="128"/>
        <v>9.0522839402953914E-2</v>
      </c>
      <c r="AG240" s="15">
        <f t="shared" si="128"/>
        <v>9.0522839402953914E-2</v>
      </c>
      <c r="AH240" s="15">
        <f t="shared" si="128"/>
        <v>0.17019555569992328</v>
      </c>
      <c r="AI240" s="15">
        <f t="shared" si="128"/>
        <v>0.78440198361318214</v>
      </c>
      <c r="AJ240" s="16">
        <f t="shared" si="128"/>
        <v>-0.21559801638681786</v>
      </c>
      <c r="AK240" s="49">
        <f t="shared" ref="AK240:AK247" si="130">SUM(AA240:AJ240)</f>
        <v>2.178225227490227E-3</v>
      </c>
    </row>
    <row r="241" spans="1:37" x14ac:dyDescent="0.35">
      <c r="A241" t="s">
        <v>8</v>
      </c>
      <c r="B241" s="14">
        <f t="shared" si="125"/>
        <v>0.98002079953467058</v>
      </c>
      <c r="C241" s="15">
        <f t="shared" si="125"/>
        <v>0.98006082493386459</v>
      </c>
      <c r="D241" s="15">
        <f t="shared" si="125"/>
        <v>0.98006082493386459</v>
      </c>
      <c r="E241" s="15">
        <f t="shared" si="125"/>
        <v>0.93912890952773487</v>
      </c>
      <c r="F241" s="15">
        <f t="shared" si="125"/>
        <v>0.86633250919415261</v>
      </c>
      <c r="G241" s="15">
        <f t="shared" si="125"/>
        <v>0.75230629038524244</v>
      </c>
      <c r="H241" s="15">
        <f t="shared" si="125"/>
        <v>0.75230629038524244</v>
      </c>
      <c r="I241" s="15">
        <f t="shared" si="125"/>
        <v>0.59578305280677235</v>
      </c>
      <c r="J241" s="15">
        <f t="shared" si="125"/>
        <v>7.6716248386183225E-2</v>
      </c>
      <c r="K241" s="16">
        <f t="shared" si="125"/>
        <v>7.6716248386183225E-2</v>
      </c>
      <c r="M241" s="50">
        <f t="shared" si="126"/>
        <v>1.3927782311132806</v>
      </c>
      <c r="O241" s="14">
        <f t="shared" si="127"/>
        <v>1.9580032014095597E-2</v>
      </c>
      <c r="P241" s="15">
        <f t="shared" si="127"/>
        <v>1.9541604363817411E-2</v>
      </c>
      <c r="Q241" s="15">
        <f t="shared" si="127"/>
        <v>1.9541604363817411E-2</v>
      </c>
      <c r="R241" s="15">
        <f t="shared" si="127"/>
        <v>5.7165800816982443E-2</v>
      </c>
      <c r="S241" s="15">
        <f t="shared" si="127"/>
        <v>0.11580049270751609</v>
      </c>
      <c r="T241" s="15">
        <f t="shared" si="127"/>
        <v>0.18634153583203772</v>
      </c>
      <c r="U241" s="15">
        <f t="shared" si="127"/>
        <v>0.18634153583203772</v>
      </c>
      <c r="V241" s="15">
        <f t="shared" si="127"/>
        <v>0.24082560679501505</v>
      </c>
      <c r="W241" s="15">
        <f t="shared" si="127"/>
        <v>7.0830865619732675E-2</v>
      </c>
      <c r="X241" s="16">
        <f t="shared" si="127"/>
        <v>7.0830865619732675E-2</v>
      </c>
      <c r="Y241" s="49">
        <f t="shared" si="129"/>
        <v>0.98679994396478476</v>
      </c>
      <c r="AA241" s="14">
        <f t="shared" si="128"/>
        <v>1.9979200465329416E-2</v>
      </c>
      <c r="AB241" s="15">
        <f t="shared" si="128"/>
        <v>1.9939175066135406E-2</v>
      </c>
      <c r="AC241" s="15">
        <f t="shared" si="128"/>
        <v>1.9939175066135406E-2</v>
      </c>
      <c r="AD241" s="15">
        <f t="shared" si="128"/>
        <v>6.0871090472265132E-2</v>
      </c>
      <c r="AE241" s="15">
        <f t="shared" si="128"/>
        <v>0.13366749080584739</v>
      </c>
      <c r="AF241" s="15">
        <f t="shared" si="128"/>
        <v>0.24769370961475756</v>
      </c>
      <c r="AG241" s="15">
        <f t="shared" si="128"/>
        <v>-0.75230629038524244</v>
      </c>
      <c r="AH241" s="15">
        <f t="shared" si="128"/>
        <v>0.40421694719322765</v>
      </c>
      <c r="AI241" s="15">
        <f t="shared" si="128"/>
        <v>-7.6716248386183225E-2</v>
      </c>
      <c r="AJ241" s="16">
        <f t="shared" si="128"/>
        <v>-7.6716248386183225E-2</v>
      </c>
      <c r="AK241" s="49">
        <f t="shared" si="130"/>
        <v>5.6800152608907362E-4</v>
      </c>
    </row>
    <row r="242" spans="1:37" x14ac:dyDescent="0.35">
      <c r="A242" t="s">
        <v>10</v>
      </c>
      <c r="B242" s="14">
        <f t="shared" si="125"/>
        <v>0.98002079953467058</v>
      </c>
      <c r="C242" s="15">
        <f t="shared" si="125"/>
        <v>0.98006082493386459</v>
      </c>
      <c r="D242" s="15">
        <f t="shared" si="125"/>
        <v>0.98006082493386459</v>
      </c>
      <c r="E242" s="15">
        <f t="shared" si="125"/>
        <v>0.93912890952773487</v>
      </c>
      <c r="F242" s="15">
        <f t="shared" si="125"/>
        <v>0.86633250919415261</v>
      </c>
      <c r="G242" s="15">
        <f t="shared" si="125"/>
        <v>0.75230629038524244</v>
      </c>
      <c r="H242" s="15">
        <f t="shared" si="125"/>
        <v>0.75230629038524244</v>
      </c>
      <c r="I242" s="15">
        <f t="shared" si="125"/>
        <v>0.59578305280677235</v>
      </c>
      <c r="J242" s="15">
        <f t="shared" si="125"/>
        <v>7.6716248386183225E-2</v>
      </c>
      <c r="K242" s="16">
        <f t="shared" si="125"/>
        <v>7.6716248386183225E-2</v>
      </c>
      <c r="M242" s="50">
        <f t="shared" si="126"/>
        <v>1.3927782311132806</v>
      </c>
      <c r="O242" s="14">
        <f t="shared" si="127"/>
        <v>1.9580032014095597E-2</v>
      </c>
      <c r="P242" s="15">
        <f t="shared" si="127"/>
        <v>1.9541604363817411E-2</v>
      </c>
      <c r="Q242" s="15">
        <f t="shared" si="127"/>
        <v>1.9541604363817411E-2</v>
      </c>
      <c r="R242" s="15">
        <f t="shared" si="127"/>
        <v>5.7165800816982443E-2</v>
      </c>
      <c r="S242" s="15">
        <f t="shared" si="127"/>
        <v>0.11580049270751609</v>
      </c>
      <c r="T242" s="15">
        <f t="shared" si="127"/>
        <v>0.18634153583203772</v>
      </c>
      <c r="U242" s="15">
        <f t="shared" si="127"/>
        <v>0.18634153583203772</v>
      </c>
      <c r="V242" s="15">
        <f t="shared" si="127"/>
        <v>0.24082560679501505</v>
      </c>
      <c r="W242" s="15">
        <f t="shared" si="127"/>
        <v>7.0830865619732675E-2</v>
      </c>
      <c r="X242" s="16">
        <f t="shared" si="127"/>
        <v>7.0830865619732675E-2</v>
      </c>
      <c r="Y242" s="49">
        <f t="shared" si="129"/>
        <v>0.98679994396478476</v>
      </c>
      <c r="AA242" s="14">
        <f t="shared" si="128"/>
        <v>1.9979200465329416E-2</v>
      </c>
      <c r="AB242" s="15">
        <f t="shared" si="128"/>
        <v>1.9939175066135406E-2</v>
      </c>
      <c r="AC242" s="15">
        <f t="shared" si="128"/>
        <v>1.9939175066135406E-2</v>
      </c>
      <c r="AD242" s="15">
        <f t="shared" si="128"/>
        <v>6.0871090472265132E-2</v>
      </c>
      <c r="AE242" s="15">
        <f t="shared" si="128"/>
        <v>0.13366749080584739</v>
      </c>
      <c r="AF242" s="15">
        <f t="shared" si="128"/>
        <v>0.24769370961475756</v>
      </c>
      <c r="AG242" s="15">
        <f t="shared" si="128"/>
        <v>-0.75230629038524244</v>
      </c>
      <c r="AH242" s="15">
        <f t="shared" si="128"/>
        <v>0.40421694719322765</v>
      </c>
      <c r="AI242" s="15">
        <f t="shared" si="128"/>
        <v>-7.6716248386183225E-2</v>
      </c>
      <c r="AJ242" s="16">
        <f t="shared" si="128"/>
        <v>-7.6716248386183225E-2</v>
      </c>
      <c r="AK242" s="49">
        <f t="shared" si="130"/>
        <v>5.6800152608907362E-4</v>
      </c>
    </row>
    <row r="243" spans="1:37" x14ac:dyDescent="0.35">
      <c r="A243" t="s">
        <v>11</v>
      </c>
      <c r="B243" s="14">
        <f t="shared" si="125"/>
        <v>0.95265163208872294</v>
      </c>
      <c r="C243" s="15">
        <f t="shared" si="125"/>
        <v>0.95274384371945298</v>
      </c>
      <c r="D243" s="15">
        <f t="shared" si="125"/>
        <v>0.95274384371945298</v>
      </c>
      <c r="E243" s="15">
        <f t="shared" si="125"/>
        <v>0.86354242818796056</v>
      </c>
      <c r="F243" s="15">
        <f t="shared" si="125"/>
        <v>0.72666121898453162</v>
      </c>
      <c r="G243" s="15">
        <f t="shared" si="125"/>
        <v>0.55472625289839517</v>
      </c>
      <c r="H243" s="15">
        <f t="shared" si="125"/>
        <v>0.55472625289839517</v>
      </c>
      <c r="I243" s="15">
        <f t="shared" si="125"/>
        <v>0.37677950342180438</v>
      </c>
      <c r="J243" s="15">
        <f t="shared" si="125"/>
        <v>3.2958628548286822E-2</v>
      </c>
      <c r="K243" s="16">
        <f t="shared" si="125"/>
        <v>3.2958628548286822E-2</v>
      </c>
      <c r="M243" s="50">
        <f t="shared" si="126"/>
        <v>0.50064190288238408</v>
      </c>
      <c r="O243" s="14">
        <f t="shared" si="127"/>
        <v>4.5106499967415406E-2</v>
      </c>
      <c r="P243" s="15">
        <f t="shared" si="127"/>
        <v>4.5023011974135538E-2</v>
      </c>
      <c r="Q243" s="15">
        <f t="shared" si="127"/>
        <v>4.5023011974135538E-2</v>
      </c>
      <c r="R243" s="15">
        <f t="shared" si="127"/>
        <v>0.11783690290720153</v>
      </c>
      <c r="S243" s="15">
        <f t="shared" si="127"/>
        <v>0.19862469180844619</v>
      </c>
      <c r="T243" s="15">
        <f t="shared" si="127"/>
        <v>0.2470050372437009</v>
      </c>
      <c r="U243" s="15">
        <f t="shared" si="127"/>
        <v>0.2470050372437009</v>
      </c>
      <c r="V243" s="15">
        <f t="shared" si="127"/>
        <v>0.23481670922302286</v>
      </c>
      <c r="W243" s="15">
        <f t="shared" si="127"/>
        <v>3.1872357352502878E-2</v>
      </c>
      <c r="X243" s="16">
        <f t="shared" si="127"/>
        <v>3.1872357352502878E-2</v>
      </c>
      <c r="Y243" s="49">
        <f t="shared" si="129"/>
        <v>1.2441856170467647</v>
      </c>
      <c r="AA243" s="14">
        <f t="shared" si="128"/>
        <v>4.7348367911277056E-2</v>
      </c>
      <c r="AB243" s="15">
        <f t="shared" si="128"/>
        <v>4.7256156280547024E-2</v>
      </c>
      <c r="AC243" s="15">
        <f t="shared" si="128"/>
        <v>4.7256156280547024E-2</v>
      </c>
      <c r="AD243" s="15">
        <f t="shared" si="128"/>
        <v>0.13645757181203944</v>
      </c>
      <c r="AE243" s="15">
        <f t="shared" si="128"/>
        <v>-0.72666121898453162</v>
      </c>
      <c r="AF243" s="15">
        <f t="shared" si="128"/>
        <v>0.44527374710160483</v>
      </c>
      <c r="AG243" s="15">
        <f t="shared" si="128"/>
        <v>0.44527374710160483</v>
      </c>
      <c r="AH243" s="15">
        <f t="shared" si="128"/>
        <v>-0.37677950342180438</v>
      </c>
      <c r="AI243" s="15">
        <f t="shared" si="128"/>
        <v>-3.2958628548286822E-2</v>
      </c>
      <c r="AJ243" s="16">
        <f t="shared" si="128"/>
        <v>-3.2958628548286822E-2</v>
      </c>
      <c r="AK243" s="49">
        <f t="shared" si="130"/>
        <v>-4.9223301528944496E-4</v>
      </c>
    </row>
    <row r="244" spans="1:37" x14ac:dyDescent="0.35">
      <c r="A244" t="s">
        <v>13</v>
      </c>
      <c r="B244" s="14">
        <f t="shared" si="125"/>
        <v>0.95265163208872294</v>
      </c>
      <c r="C244" s="15">
        <f t="shared" si="125"/>
        <v>0.95274384371945298</v>
      </c>
      <c r="D244" s="15">
        <f t="shared" si="125"/>
        <v>0.95274384371945298</v>
      </c>
      <c r="E244" s="15">
        <f t="shared" si="125"/>
        <v>0.86354242818796056</v>
      </c>
      <c r="F244" s="15">
        <f t="shared" si="125"/>
        <v>0.72666121898453162</v>
      </c>
      <c r="G244" s="15">
        <f t="shared" si="125"/>
        <v>0.55472625289839517</v>
      </c>
      <c r="H244" s="15">
        <f t="shared" si="125"/>
        <v>0.55472625289839517</v>
      </c>
      <c r="I244" s="15">
        <f t="shared" si="125"/>
        <v>0.37677950342180438</v>
      </c>
      <c r="J244" s="15">
        <f t="shared" si="125"/>
        <v>3.2958628548286822E-2</v>
      </c>
      <c r="K244" s="16">
        <f t="shared" si="125"/>
        <v>3.2958628548286822E-2</v>
      </c>
      <c r="M244" s="50">
        <f t="shared" si="126"/>
        <v>0.50064190288238408</v>
      </c>
      <c r="O244" s="14">
        <f t="shared" si="127"/>
        <v>4.5106499967415406E-2</v>
      </c>
      <c r="P244" s="15">
        <f t="shared" si="127"/>
        <v>4.5023011974135538E-2</v>
      </c>
      <c r="Q244" s="15">
        <f t="shared" si="127"/>
        <v>4.5023011974135538E-2</v>
      </c>
      <c r="R244" s="15">
        <f t="shared" si="127"/>
        <v>0.11783690290720153</v>
      </c>
      <c r="S244" s="15">
        <f t="shared" si="127"/>
        <v>0.19862469180844619</v>
      </c>
      <c r="T244" s="15">
        <f t="shared" si="127"/>
        <v>0.2470050372437009</v>
      </c>
      <c r="U244" s="15">
        <f t="shared" si="127"/>
        <v>0.2470050372437009</v>
      </c>
      <c r="V244" s="15">
        <f t="shared" si="127"/>
        <v>0.23481670922302286</v>
      </c>
      <c r="W244" s="15">
        <f t="shared" si="127"/>
        <v>3.1872357352502878E-2</v>
      </c>
      <c r="X244" s="16">
        <f t="shared" si="127"/>
        <v>3.1872357352502878E-2</v>
      </c>
      <c r="Y244" s="49">
        <f t="shared" si="129"/>
        <v>1.2441856170467647</v>
      </c>
      <c r="AA244" s="14">
        <f t="shared" si="128"/>
        <v>4.7348367911277056E-2</v>
      </c>
      <c r="AB244" s="15">
        <f t="shared" si="128"/>
        <v>4.7256156280547024E-2</v>
      </c>
      <c r="AC244" s="15">
        <f t="shared" si="128"/>
        <v>4.7256156280547024E-2</v>
      </c>
      <c r="AD244" s="15">
        <f t="shared" si="128"/>
        <v>0.13645757181203944</v>
      </c>
      <c r="AE244" s="15">
        <f t="shared" si="128"/>
        <v>0.27333878101546838</v>
      </c>
      <c r="AF244" s="15">
        <f t="shared" si="128"/>
        <v>-0.55472625289839517</v>
      </c>
      <c r="AG244" s="15">
        <f t="shared" si="128"/>
        <v>0.44527374710160483</v>
      </c>
      <c r="AH244" s="15">
        <f t="shared" si="128"/>
        <v>-0.37677950342180438</v>
      </c>
      <c r="AI244" s="15">
        <f t="shared" si="128"/>
        <v>-3.2958628548286822E-2</v>
      </c>
      <c r="AJ244" s="16">
        <f t="shared" si="128"/>
        <v>-3.2958628548286822E-2</v>
      </c>
      <c r="AK244" s="49">
        <f t="shared" si="130"/>
        <v>-4.9223301528944496E-4</v>
      </c>
    </row>
    <row r="245" spans="1:37" x14ac:dyDescent="0.35">
      <c r="A245" t="s">
        <v>15</v>
      </c>
      <c r="B245" s="14">
        <f t="shared" si="125"/>
        <v>0.82012628644702634</v>
      </c>
      <c r="C245" s="15">
        <f t="shared" si="125"/>
        <v>0.82042794294311328</v>
      </c>
      <c r="D245" s="15">
        <f t="shared" si="125"/>
        <v>0.82042794294311328</v>
      </c>
      <c r="E245" s="15">
        <f t="shared" si="125"/>
        <v>0.58916525983790125</v>
      </c>
      <c r="F245" s="15">
        <f t="shared" si="125"/>
        <v>0.37595213758588686</v>
      </c>
      <c r="G245" s="15">
        <f t="shared" si="125"/>
        <v>0.22016104730051148</v>
      </c>
      <c r="H245" s="15">
        <f t="shared" si="125"/>
        <v>0.22016104730051156</v>
      </c>
      <c r="I245" s="15">
        <f t="shared" si="125"/>
        <v>0.1204946966669705</v>
      </c>
      <c r="J245" s="15">
        <f t="shared" si="125"/>
        <v>7.664197138390093E-3</v>
      </c>
      <c r="K245" s="16">
        <f t="shared" si="125"/>
        <v>7.664197138390093E-3</v>
      </c>
      <c r="M245" s="50">
        <f t="shared" si="126"/>
        <v>-0.98509872202924642</v>
      </c>
      <c r="O245" s="14">
        <f t="shared" si="127"/>
        <v>0.14751916072563645</v>
      </c>
      <c r="P245" s="15">
        <f t="shared" si="127"/>
        <v>0.14732593338124494</v>
      </c>
      <c r="Q245" s="15">
        <f t="shared" si="127"/>
        <v>0.14732593338124494</v>
      </c>
      <c r="R245" s="15">
        <f t="shared" si="127"/>
        <v>0.24204955643803955</v>
      </c>
      <c r="S245" s="15">
        <f t="shared" si="127"/>
        <v>0.23461212783048926</v>
      </c>
      <c r="T245" s="15">
        <f t="shared" si="127"/>
        <v>0.17169016055205344</v>
      </c>
      <c r="U245" s="15">
        <f t="shared" si="127"/>
        <v>0.17169016055205347</v>
      </c>
      <c r="V245" s="15">
        <f t="shared" si="127"/>
        <v>0.10597572474210527</v>
      </c>
      <c r="W245" s="15">
        <f t="shared" si="127"/>
        <v>7.6054572206139866E-3</v>
      </c>
      <c r="X245" s="16">
        <f t="shared" si="127"/>
        <v>7.6054572206139866E-3</v>
      </c>
      <c r="Y245" s="49">
        <f t="shared" si="129"/>
        <v>1.3833996720440953</v>
      </c>
      <c r="AA245" s="14">
        <f t="shared" si="128"/>
        <v>0.17987371355297366</v>
      </c>
      <c r="AB245" s="15">
        <f t="shared" si="128"/>
        <v>0.17957205705688672</v>
      </c>
      <c r="AC245" s="15">
        <f t="shared" si="128"/>
        <v>0.17957205705688672</v>
      </c>
      <c r="AD245" s="15">
        <f t="shared" si="128"/>
        <v>0.41083474016209875</v>
      </c>
      <c r="AE245" s="15">
        <f t="shared" si="128"/>
        <v>-0.37595213758588686</v>
      </c>
      <c r="AF245" s="15">
        <f t="shared" si="128"/>
        <v>-0.22016104730051148</v>
      </c>
      <c r="AG245" s="15">
        <f t="shared" si="128"/>
        <v>-0.22016104730051156</v>
      </c>
      <c r="AH245" s="15">
        <f t="shared" si="128"/>
        <v>-0.1204946966669705</v>
      </c>
      <c r="AI245" s="15">
        <f t="shared" si="128"/>
        <v>-7.664197138390093E-3</v>
      </c>
      <c r="AJ245" s="16">
        <f t="shared" si="128"/>
        <v>-7.664197138390093E-3</v>
      </c>
      <c r="AK245" s="49">
        <f t="shared" si="130"/>
        <v>-2.2447553018146941E-3</v>
      </c>
    </row>
    <row r="246" spans="1:37" x14ac:dyDescent="0.35">
      <c r="A246" t="s">
        <v>17</v>
      </c>
      <c r="B246" s="14">
        <f t="shared" si="125"/>
        <v>0.82012628644702634</v>
      </c>
      <c r="C246" s="15">
        <f t="shared" si="125"/>
        <v>0.82042794294311328</v>
      </c>
      <c r="D246" s="15">
        <f t="shared" si="125"/>
        <v>0.82042794294311328</v>
      </c>
      <c r="E246" s="15">
        <f t="shared" si="125"/>
        <v>0.58916525983790125</v>
      </c>
      <c r="F246" s="15">
        <f t="shared" si="125"/>
        <v>0.37595213758588686</v>
      </c>
      <c r="G246" s="15">
        <f t="shared" si="125"/>
        <v>0.22016104730051148</v>
      </c>
      <c r="H246" s="15">
        <f t="shared" si="125"/>
        <v>0.22016104730051156</v>
      </c>
      <c r="I246" s="15">
        <f t="shared" si="125"/>
        <v>0.1204946966669705</v>
      </c>
      <c r="J246" s="15">
        <f t="shared" si="125"/>
        <v>7.664197138390093E-3</v>
      </c>
      <c r="K246" s="16">
        <f t="shared" si="125"/>
        <v>7.664197138390093E-3</v>
      </c>
      <c r="M246" s="50">
        <f t="shared" si="126"/>
        <v>-0.98509872202924642</v>
      </c>
      <c r="O246" s="14">
        <f t="shared" si="127"/>
        <v>0.14751916072563645</v>
      </c>
      <c r="P246" s="15">
        <f t="shared" si="127"/>
        <v>0.14732593338124494</v>
      </c>
      <c r="Q246" s="15">
        <f t="shared" si="127"/>
        <v>0.14732593338124494</v>
      </c>
      <c r="R246" s="15">
        <f t="shared" si="127"/>
        <v>0.24204955643803955</v>
      </c>
      <c r="S246" s="15">
        <f t="shared" si="127"/>
        <v>0.23461212783048926</v>
      </c>
      <c r="T246" s="15">
        <f t="shared" si="127"/>
        <v>0.17169016055205344</v>
      </c>
      <c r="U246" s="15">
        <f t="shared" si="127"/>
        <v>0.17169016055205347</v>
      </c>
      <c r="V246" s="15">
        <f t="shared" si="127"/>
        <v>0.10597572474210527</v>
      </c>
      <c r="W246" s="15">
        <f t="shared" si="127"/>
        <v>7.6054572206139866E-3</v>
      </c>
      <c r="X246" s="16">
        <f t="shared" si="127"/>
        <v>7.6054572206139866E-3</v>
      </c>
      <c r="Y246" s="49">
        <f t="shared" si="129"/>
        <v>1.3833996720440953</v>
      </c>
      <c r="AA246" s="14">
        <f t="shared" si="128"/>
        <v>0.17987371355297366</v>
      </c>
      <c r="AB246" s="15">
        <f t="shared" si="128"/>
        <v>-0.82042794294311328</v>
      </c>
      <c r="AC246" s="15">
        <f t="shared" si="128"/>
        <v>0.17957205705688672</v>
      </c>
      <c r="AD246" s="15">
        <f t="shared" si="128"/>
        <v>-0.58916525983790125</v>
      </c>
      <c r="AE246" s="15">
        <f t="shared" si="128"/>
        <v>0.62404786241411314</v>
      </c>
      <c r="AF246" s="15">
        <f t="shared" si="128"/>
        <v>-0.22016104730051148</v>
      </c>
      <c r="AG246" s="15">
        <f t="shared" si="128"/>
        <v>0.77983895269948844</v>
      </c>
      <c r="AH246" s="15">
        <f t="shared" si="128"/>
        <v>-0.1204946966669705</v>
      </c>
      <c r="AI246" s="15">
        <f t="shared" si="128"/>
        <v>-7.664197138390093E-3</v>
      </c>
      <c r="AJ246" s="16">
        <f t="shared" si="128"/>
        <v>-7.664197138390093E-3</v>
      </c>
      <c r="AK246" s="49">
        <f t="shared" si="130"/>
        <v>-2.2447553018146941E-3</v>
      </c>
    </row>
    <row r="247" spans="1:37" x14ac:dyDescent="0.35">
      <c r="A247" t="s">
        <v>18</v>
      </c>
      <c r="B247" s="26">
        <f t="shared" si="125"/>
        <v>0.499337575175965</v>
      </c>
      <c r="C247" s="27">
        <f t="shared" si="125"/>
        <v>0.49984912562809003</v>
      </c>
      <c r="D247" s="27">
        <f t="shared" si="125"/>
        <v>0.49984912562809003</v>
      </c>
      <c r="E247" s="27">
        <f t="shared" si="125"/>
        <v>0.23878771403460855</v>
      </c>
      <c r="F247" s="27">
        <f t="shared" si="125"/>
        <v>0.11643638191328917</v>
      </c>
      <c r="G247" s="27">
        <f t="shared" si="125"/>
        <v>5.8163091494511279E-2</v>
      </c>
      <c r="H247" s="27">
        <f t="shared" si="125"/>
        <v>5.81630914945113E-2</v>
      </c>
      <c r="I247" s="27">
        <f t="shared" si="125"/>
        <v>2.9096565320050963E-2</v>
      </c>
      <c r="J247" s="27">
        <f t="shared" si="125"/>
        <v>1.6865962370244208E-3</v>
      </c>
      <c r="K247" s="28">
        <f t="shared" si="125"/>
        <v>1.6865962370244208E-3</v>
      </c>
      <c r="M247" s="57">
        <f t="shared" si="126"/>
        <v>-2.5059280202461522</v>
      </c>
      <c r="O247" s="26">
        <f t="shared" si="127"/>
        <v>0.24999956119335251</v>
      </c>
      <c r="P247" s="27">
        <f t="shared" si="127"/>
        <v>0.24999997723692391</v>
      </c>
      <c r="Q247" s="27">
        <f t="shared" si="127"/>
        <v>0.24999997723692391</v>
      </c>
      <c r="R247" s="27">
        <f t="shared" si="127"/>
        <v>0.18176814166073457</v>
      </c>
      <c r="S247" s="27">
        <f t="shared" si="127"/>
        <v>0.10287895088023183</v>
      </c>
      <c r="T247" s="27">
        <f t="shared" si="127"/>
        <v>5.4780146282312391E-2</v>
      </c>
      <c r="U247" s="27">
        <f t="shared" si="127"/>
        <v>5.4780146282312411E-2</v>
      </c>
      <c r="V247" s="27">
        <f t="shared" si="127"/>
        <v>2.8249955206626969E-2</v>
      </c>
      <c r="W247" s="27">
        <f t="shared" si="127"/>
        <v>1.6837516301576759E-3</v>
      </c>
      <c r="X247" s="28">
        <f t="shared" si="127"/>
        <v>1.6837516301576759E-3</v>
      </c>
      <c r="Y247" s="49">
        <f t="shared" si="129"/>
        <v>1.1758243592397339</v>
      </c>
      <c r="AA247" s="26">
        <f t="shared" si="128"/>
        <v>-0.499337575175965</v>
      </c>
      <c r="AB247" s="27">
        <f t="shared" si="128"/>
        <v>0.50015087437190997</v>
      </c>
      <c r="AC247" s="27">
        <f t="shared" si="128"/>
        <v>-0.49984912562809003</v>
      </c>
      <c r="AD247" s="27">
        <f t="shared" si="128"/>
        <v>0.76121228596539148</v>
      </c>
      <c r="AE247" s="27">
        <f t="shared" si="128"/>
        <v>-0.11643638191328917</v>
      </c>
      <c r="AF247" s="27">
        <f t="shared" si="128"/>
        <v>-5.8163091494511279E-2</v>
      </c>
      <c r="AG247" s="27">
        <f t="shared" si="128"/>
        <v>-5.81630914945113E-2</v>
      </c>
      <c r="AH247" s="27">
        <f t="shared" si="128"/>
        <v>-2.9096565320050963E-2</v>
      </c>
      <c r="AI247" s="27">
        <f t="shared" si="128"/>
        <v>-1.6865962370244208E-3</v>
      </c>
      <c r="AJ247" s="28">
        <f t="shared" si="128"/>
        <v>-1.6865962370244208E-3</v>
      </c>
      <c r="AK247" s="49">
        <f t="shared" si="130"/>
        <v>-3.0558631631651357E-3</v>
      </c>
    </row>
    <row r="248" spans="1:37" x14ac:dyDescent="0.35">
      <c r="O248" s="49">
        <f>SUM(O239:O247)</f>
        <v>0.68187591926212487</v>
      </c>
      <c r="P248" s="49">
        <f t="shared" ref="P248:X248" si="131">SUM(P239:P247)</f>
        <v>0.68123094997898337</v>
      </c>
      <c r="Q248" s="49">
        <f t="shared" si="131"/>
        <v>0.68123094997898337</v>
      </c>
      <c r="R248" s="49">
        <f t="shared" si="131"/>
        <v>1.0390738917964293</v>
      </c>
      <c r="S248" s="49">
        <f t="shared" si="131"/>
        <v>1.2537694444104373</v>
      </c>
      <c r="T248" s="49">
        <f t="shared" si="131"/>
        <v>1.3685242914497915</v>
      </c>
      <c r="U248" s="49">
        <f t="shared" si="131"/>
        <v>1.3685242914497915</v>
      </c>
      <c r="V248" s="49">
        <f t="shared" si="131"/>
        <v>1.3747271415193849</v>
      </c>
      <c r="W248" s="49">
        <f t="shared" si="131"/>
        <v>0.63882916575855531</v>
      </c>
      <c r="X248" s="49">
        <f t="shared" si="131"/>
        <v>0.63882916575855531</v>
      </c>
      <c r="AA248" s="49">
        <f>SUM(AA239:AA247)</f>
        <v>1.1901929304385384E-3</v>
      </c>
      <c r="AB248" s="49">
        <f t="shared" ref="AB248:AJ248" si="132">SUM(AB239:AB247)</f>
        <v>1.1747847234012676E-3</v>
      </c>
      <c r="AC248" s="49">
        <f t="shared" si="132"/>
        <v>1.1747847234012676E-3</v>
      </c>
      <c r="AD248" s="49">
        <f t="shared" si="132"/>
        <v>1.1287588500600299E-3</v>
      </c>
      <c r="AE248" s="49">
        <f t="shared" si="132"/>
        <v>5.8075333469834178E-4</v>
      </c>
      <c r="AF248" s="49">
        <f t="shared" si="132"/>
        <v>-2.0917385383305287E-4</v>
      </c>
      <c r="AG248" s="49">
        <f t="shared" si="132"/>
        <v>-2.0917385383326798E-4</v>
      </c>
      <c r="AH248" s="49">
        <f t="shared" si="132"/>
        <v>-1.0724457690954037E-3</v>
      </c>
      <c r="AI248" s="49">
        <f t="shared" si="132"/>
        <v>-2.829822550136227E-3</v>
      </c>
      <c r="AJ248" s="49">
        <f t="shared" si="132"/>
        <v>-2.829822550136227E-3</v>
      </c>
      <c r="AK248" s="49">
        <f>SUMSQ(AK239:AK247)</f>
        <v>3.6276217941633818E-5</v>
      </c>
    </row>
    <row r="249" spans="1:37" x14ac:dyDescent="0.35">
      <c r="A249" t="s">
        <v>20</v>
      </c>
      <c r="B249" s="58">
        <f t="shared" ref="B249:K249" si="133">B232-AA248/O248</f>
        <v>-2.5024248766319461</v>
      </c>
      <c r="C249" s="59">
        <f t="shared" si="133"/>
        <v>-2.5044501143461702</v>
      </c>
      <c r="D249" s="59">
        <f t="shared" si="133"/>
        <v>-2.5044501143461702</v>
      </c>
      <c r="E249" s="59">
        <f t="shared" si="133"/>
        <v>-1.345078077263985</v>
      </c>
      <c r="F249" s="59">
        <f t="shared" si="133"/>
        <v>-0.47717406463088502</v>
      </c>
      <c r="G249" s="59">
        <f t="shared" si="133"/>
        <v>0.28140487685364701</v>
      </c>
      <c r="H249" s="59">
        <f t="shared" si="133"/>
        <v>0.28140487685364685</v>
      </c>
      <c r="I249" s="59">
        <f t="shared" si="133"/>
        <v>1.0050578834001298</v>
      </c>
      <c r="J249" s="59">
        <f t="shared" si="133"/>
        <v>3.8844554143533285</v>
      </c>
      <c r="K249" s="60">
        <f t="shared" si="133"/>
        <v>3.8844554143533285</v>
      </c>
      <c r="L249" s="49">
        <f>AVERAGE(B249:K249)</f>
        <v>3.2012185949250596E-4</v>
      </c>
    </row>
    <row r="250" spans="1:37" x14ac:dyDescent="0.35">
      <c r="A250" t="s">
        <v>21</v>
      </c>
      <c r="B250" s="29">
        <f>B249-L249</f>
        <v>-2.5027449984914387</v>
      </c>
      <c r="C250" s="46">
        <f>C249-L249</f>
        <v>-2.5047702362056627</v>
      </c>
      <c r="D250" s="46">
        <f>D249-L249</f>
        <v>-2.5047702362056627</v>
      </c>
      <c r="E250" s="46">
        <f>E249-L249</f>
        <v>-1.3453981991234776</v>
      </c>
      <c r="F250" s="46">
        <f>F249-L249</f>
        <v>-0.4774941864903775</v>
      </c>
      <c r="G250" s="46">
        <f>G249-L249</f>
        <v>0.28108475499415453</v>
      </c>
      <c r="H250" s="46">
        <f>H249-L249</f>
        <v>0.28108475499415436</v>
      </c>
      <c r="I250" s="46">
        <f>I249-L249</f>
        <v>1.0047377615406372</v>
      </c>
      <c r="J250" s="46">
        <f>J249-L249</f>
        <v>3.8841352924938359</v>
      </c>
      <c r="K250" s="30">
        <f>K249-L249</f>
        <v>3.8841352924938359</v>
      </c>
      <c r="L250" s="49">
        <f>AVERAGE(B250:K250)</f>
        <v>0</v>
      </c>
    </row>
    <row r="251" spans="1:37" x14ac:dyDescent="0.35">
      <c r="L251" s="49"/>
    </row>
    <row r="252" spans="1:37" x14ac:dyDescent="0.35">
      <c r="A252" t="s">
        <v>23</v>
      </c>
      <c r="B252" s="4">
        <f>B234+1</f>
        <v>14</v>
      </c>
    </row>
    <row r="253" spans="1:37" x14ac:dyDescent="0.35">
      <c r="B253" s="4"/>
    </row>
    <row r="254" spans="1:37" x14ac:dyDescent="0.35">
      <c r="B254" t="s">
        <v>1</v>
      </c>
      <c r="O254" t="s">
        <v>26</v>
      </c>
      <c r="AA254" t="s">
        <v>27</v>
      </c>
    </row>
    <row r="256" spans="1:37" x14ac:dyDescent="0.35">
      <c r="B256">
        <v>1</v>
      </c>
      <c r="C256">
        <v>2</v>
      </c>
      <c r="D256">
        <v>3</v>
      </c>
      <c r="E256">
        <v>4</v>
      </c>
      <c r="F256">
        <v>5</v>
      </c>
      <c r="G256">
        <v>6</v>
      </c>
      <c r="H256">
        <v>7</v>
      </c>
      <c r="I256">
        <v>8</v>
      </c>
      <c r="J256">
        <v>9</v>
      </c>
      <c r="K256">
        <v>10</v>
      </c>
      <c r="M256" t="s">
        <v>3</v>
      </c>
      <c r="O256">
        <v>1</v>
      </c>
      <c r="P256">
        <v>2</v>
      </c>
      <c r="Q256">
        <v>3</v>
      </c>
      <c r="R256">
        <v>4</v>
      </c>
      <c r="S256">
        <v>5</v>
      </c>
      <c r="T256">
        <v>6</v>
      </c>
      <c r="U256">
        <v>7</v>
      </c>
      <c r="V256">
        <v>8</v>
      </c>
      <c r="W256">
        <v>9</v>
      </c>
      <c r="X256">
        <v>10</v>
      </c>
      <c r="AA256">
        <v>1</v>
      </c>
      <c r="AB256">
        <v>2</v>
      </c>
      <c r="AC256">
        <v>3</v>
      </c>
      <c r="AD256">
        <v>4</v>
      </c>
      <c r="AE256">
        <v>5</v>
      </c>
      <c r="AF256">
        <v>6</v>
      </c>
      <c r="AG256">
        <v>7</v>
      </c>
      <c r="AH256">
        <v>8</v>
      </c>
      <c r="AI256">
        <v>9</v>
      </c>
      <c r="AJ256">
        <v>10</v>
      </c>
    </row>
    <row r="257" spans="1:37" x14ac:dyDescent="0.35">
      <c r="A257" t="s">
        <v>6</v>
      </c>
      <c r="B257" s="5">
        <f t="shared" ref="B257:K265" si="134">EXP($M239-B$250)/(1+EXP($M239-B$250))</f>
        <v>0.99863124723459173</v>
      </c>
      <c r="C257" s="47">
        <f t="shared" si="134"/>
        <v>0.99863401269642482</v>
      </c>
      <c r="D257" s="47">
        <f t="shared" si="134"/>
        <v>0.99863401269642482</v>
      </c>
      <c r="E257" s="47">
        <f t="shared" si="134"/>
        <v>0.99565830304472513</v>
      </c>
      <c r="F257" s="47">
        <f t="shared" si="134"/>
        <v>0.98972013253833613</v>
      </c>
      <c r="G257" s="47">
        <f t="shared" si="134"/>
        <v>0.97830322211666931</v>
      </c>
      <c r="H257" s="47">
        <f t="shared" si="134"/>
        <v>0.97830322211666931</v>
      </c>
      <c r="I257" s="47">
        <f t="shared" si="134"/>
        <v>0.95626987283586584</v>
      </c>
      <c r="J257" s="47">
        <f t="shared" si="134"/>
        <v>0.55122102638661941</v>
      </c>
      <c r="K257" s="7">
        <f t="shared" si="134"/>
        <v>0.55122102638661941</v>
      </c>
      <c r="M257" s="48">
        <f t="shared" ref="M257:M265" si="135">M239+AK257/Y257</f>
        <v>4.0931461415557076</v>
      </c>
      <c r="O257" s="5">
        <f t="shared" ref="O257:X265" si="136">B257*(1-B257)</f>
        <v>1.3668792812754527E-3</v>
      </c>
      <c r="P257" s="47">
        <f t="shared" si="136"/>
        <v>1.3641213822616495E-3</v>
      </c>
      <c r="Q257" s="47">
        <f t="shared" si="136"/>
        <v>1.3641213822616495E-3</v>
      </c>
      <c r="R257" s="47">
        <f t="shared" si="136"/>
        <v>4.3228466228234222E-3</v>
      </c>
      <c r="S257" s="47">
        <f t="shared" si="136"/>
        <v>1.0174191786634496E-2</v>
      </c>
      <c r="T257" s="47">
        <f t="shared" si="136"/>
        <v>2.1226027712812099E-2</v>
      </c>
      <c r="U257" s="47">
        <f t="shared" si="136"/>
        <v>2.1226027712812099E-2</v>
      </c>
      <c r="V257" s="47">
        <f t="shared" si="136"/>
        <v>4.1817803142342812E-2</v>
      </c>
      <c r="W257" s="47">
        <f t="shared" si="136"/>
        <v>0.24737640645590123</v>
      </c>
      <c r="X257" s="7">
        <f t="shared" si="136"/>
        <v>0.24737640645590123</v>
      </c>
      <c r="Y257" s="49">
        <f>SUM(O257:X257)</f>
        <v>0.59761483193502607</v>
      </c>
      <c r="AA257" s="5" t="str">
        <f t="shared" ref="AA257:AJ265" si="137">IF(ISNUMBER(B5),B5-B257,"")</f>
        <v/>
      </c>
      <c r="AB257" s="47">
        <f t="shared" si="137"/>
        <v>1.3659873035751779E-3</v>
      </c>
      <c r="AC257" s="47">
        <f t="shared" si="137"/>
        <v>1.3659873035751779E-3</v>
      </c>
      <c r="AD257" s="47">
        <f t="shared" si="137"/>
        <v>4.3416969552748652E-3</v>
      </c>
      <c r="AE257" s="47">
        <f t="shared" si="137"/>
        <v>1.0279867461663872E-2</v>
      </c>
      <c r="AF257" s="47">
        <f t="shared" si="137"/>
        <v>2.1696777883330687E-2</v>
      </c>
      <c r="AG257" s="47">
        <f t="shared" si="137"/>
        <v>2.1696777883330687E-2</v>
      </c>
      <c r="AH257" s="47">
        <f t="shared" si="137"/>
        <v>4.3730127164134158E-2</v>
      </c>
      <c r="AI257" s="47">
        <f t="shared" si="137"/>
        <v>-0.55122102638661941</v>
      </c>
      <c r="AJ257" s="7">
        <f t="shared" si="137"/>
        <v>0.44877897361338059</v>
      </c>
      <c r="AK257" s="49">
        <f>SUM(AA257:AJ257)</f>
        <v>2.0351691816458128E-3</v>
      </c>
    </row>
    <row r="258" spans="1:37" x14ac:dyDescent="0.35">
      <c r="A258" t="s">
        <v>7</v>
      </c>
      <c r="B258" s="14">
        <f t="shared" si="134"/>
        <v>0.99390561401605515</v>
      </c>
      <c r="C258" s="15">
        <f t="shared" si="134"/>
        <v>0.9939178691132744</v>
      </c>
      <c r="D258" s="15">
        <f t="shared" si="134"/>
        <v>0.9939178691132744</v>
      </c>
      <c r="E258" s="15">
        <f t="shared" si="134"/>
        <v>0.98086521984974273</v>
      </c>
      <c r="F258" s="15">
        <f t="shared" si="134"/>
        <v>0.95559675288664925</v>
      </c>
      <c r="G258" s="15">
        <f t="shared" si="134"/>
        <v>0.90973835986113993</v>
      </c>
      <c r="H258" s="15">
        <f t="shared" si="134"/>
        <v>0.90973835986113993</v>
      </c>
      <c r="I258" s="15">
        <f t="shared" si="134"/>
        <v>0.83016420632570764</v>
      </c>
      <c r="J258" s="15">
        <f t="shared" si="134"/>
        <v>0.21541203452769775</v>
      </c>
      <c r="K258" s="16">
        <f t="shared" si="134"/>
        <v>0.21541203452769775</v>
      </c>
      <c r="M258" s="50">
        <f t="shared" si="135"/>
        <v>2.5933721629415407</v>
      </c>
      <c r="O258" s="14">
        <f t="shared" si="136"/>
        <v>6.0572444434235468E-3</v>
      </c>
      <c r="P258" s="15">
        <f t="shared" si="136"/>
        <v>6.0451385706023391E-3</v>
      </c>
      <c r="Q258" s="15">
        <f t="shared" si="136"/>
        <v>6.0451385706023391E-3</v>
      </c>
      <c r="R258" s="15">
        <f t="shared" si="136"/>
        <v>1.876864033885859E-2</v>
      </c>
      <c r="S258" s="15">
        <f t="shared" si="136"/>
        <v>4.2431598759141459E-2</v>
      </c>
      <c r="T258" s="15">
        <f t="shared" si="136"/>
        <v>8.2114476458302998E-2</v>
      </c>
      <c r="U258" s="15">
        <f t="shared" si="136"/>
        <v>8.2114476458302998E-2</v>
      </c>
      <c r="V258" s="15">
        <f t="shared" si="136"/>
        <v>0.14099159686131554</v>
      </c>
      <c r="W258" s="15">
        <f t="shared" si="136"/>
        <v>0.1690096899083357</v>
      </c>
      <c r="X258" s="16">
        <f t="shared" si="136"/>
        <v>0.1690096899083357</v>
      </c>
      <c r="Y258" s="49">
        <f t="shared" ref="Y258:Y265" si="138">SUM(O258:X258)</f>
        <v>0.72258769027722125</v>
      </c>
      <c r="AA258" s="14">
        <f t="shared" si="137"/>
        <v>6.09438598394485E-3</v>
      </c>
      <c r="AB258" s="15">
        <f t="shared" si="137"/>
        <v>6.0821308867256008E-3</v>
      </c>
      <c r="AC258" s="15">
        <f t="shared" si="137"/>
        <v>6.0821308867256008E-3</v>
      </c>
      <c r="AD258" s="15">
        <f t="shared" si="137"/>
        <v>-0.98086521984974273</v>
      </c>
      <c r="AE258" s="15">
        <f t="shared" si="137"/>
        <v>4.4403247113350752E-2</v>
      </c>
      <c r="AF258" s="15">
        <f t="shared" si="137"/>
        <v>9.0261640138860066E-2</v>
      </c>
      <c r="AG258" s="15">
        <f t="shared" si="137"/>
        <v>9.0261640138860066E-2</v>
      </c>
      <c r="AH258" s="15">
        <f t="shared" si="137"/>
        <v>0.16983579367429236</v>
      </c>
      <c r="AI258" s="15">
        <f t="shared" si="137"/>
        <v>0.78458796547230225</v>
      </c>
      <c r="AJ258" s="16">
        <f t="shared" si="137"/>
        <v>-0.21541203452769775</v>
      </c>
      <c r="AK258" s="49">
        <f t="shared" ref="AK258:AK265" si="139">SUM(AA258:AJ258)</f>
        <v>1.3316799176210647E-3</v>
      </c>
    </row>
    <row r="259" spans="1:37" x14ac:dyDescent="0.35">
      <c r="A259" t="s">
        <v>8</v>
      </c>
      <c r="B259" s="14">
        <f t="shared" si="134"/>
        <v>0.98007244860383735</v>
      </c>
      <c r="C259" s="15">
        <f t="shared" si="134"/>
        <v>0.98011196396304479</v>
      </c>
      <c r="D259" s="15">
        <f t="shared" si="134"/>
        <v>0.98011196396304479</v>
      </c>
      <c r="E259" s="15">
        <f t="shared" si="134"/>
        <v>0.93924211550507852</v>
      </c>
      <c r="F259" s="15">
        <f t="shared" si="134"/>
        <v>0.86648979530639714</v>
      </c>
      <c r="G259" s="15">
        <f t="shared" si="134"/>
        <v>0.75244469291479088</v>
      </c>
      <c r="H259" s="15">
        <f t="shared" si="134"/>
        <v>0.75244469291479088</v>
      </c>
      <c r="I259" s="15">
        <f t="shared" si="134"/>
        <v>0.59581089337475657</v>
      </c>
      <c r="J259" s="15">
        <f t="shared" si="134"/>
        <v>7.6466307648270962E-2</v>
      </c>
      <c r="K259" s="16">
        <f t="shared" si="134"/>
        <v>7.6466307648270962E-2</v>
      </c>
      <c r="M259" s="50">
        <f t="shared" si="135"/>
        <v>1.3931219057051234</v>
      </c>
      <c r="O259" s="14">
        <f t="shared" si="136"/>
        <v>1.9530444091515942E-2</v>
      </c>
      <c r="P259" s="15">
        <f t="shared" si="136"/>
        <v>1.9492502059547986E-2</v>
      </c>
      <c r="Q259" s="15">
        <f t="shared" si="136"/>
        <v>1.9492502059547986E-2</v>
      </c>
      <c r="R259" s="15">
        <f t="shared" si="136"/>
        <v>5.7066363966623256E-2</v>
      </c>
      <c r="S259" s="15">
        <f t="shared" si="136"/>
        <v>0.11568522993627513</v>
      </c>
      <c r="T259" s="15">
        <f t="shared" si="136"/>
        <v>0.18627167701915692</v>
      </c>
      <c r="U259" s="15">
        <f t="shared" si="136"/>
        <v>0.18627167701915692</v>
      </c>
      <c r="V259" s="15">
        <f t="shared" si="136"/>
        <v>0.24082027271073103</v>
      </c>
      <c r="W259" s="15">
        <f t="shared" si="136"/>
        <v>7.0619211442910931E-2</v>
      </c>
      <c r="X259" s="16">
        <f t="shared" si="136"/>
        <v>7.0619211442910931E-2</v>
      </c>
      <c r="Y259" s="49">
        <f t="shared" si="138"/>
        <v>0.98586909174837711</v>
      </c>
      <c r="AA259" s="14">
        <f t="shared" si="137"/>
        <v>1.9927551396162646E-2</v>
      </c>
      <c r="AB259" s="15">
        <f t="shared" si="137"/>
        <v>1.9888036036955214E-2</v>
      </c>
      <c r="AC259" s="15">
        <f t="shared" si="137"/>
        <v>1.9888036036955214E-2</v>
      </c>
      <c r="AD259" s="15">
        <f t="shared" si="137"/>
        <v>6.0757884494921477E-2</v>
      </c>
      <c r="AE259" s="15">
        <f t="shared" si="137"/>
        <v>0.13351020469360286</v>
      </c>
      <c r="AF259" s="15">
        <f t="shared" si="137"/>
        <v>0.24755530708520912</v>
      </c>
      <c r="AG259" s="15">
        <f t="shared" si="137"/>
        <v>-0.75244469291479088</v>
      </c>
      <c r="AH259" s="15">
        <f t="shared" si="137"/>
        <v>0.40418910662524343</v>
      </c>
      <c r="AI259" s="15">
        <f t="shared" si="137"/>
        <v>-7.6466307648270962E-2</v>
      </c>
      <c r="AJ259" s="16">
        <f t="shared" si="137"/>
        <v>-7.6466307648270962E-2</v>
      </c>
      <c r="AK259" s="49">
        <f t="shared" si="139"/>
        <v>3.3881815771716339E-4</v>
      </c>
    </row>
    <row r="260" spans="1:37" x14ac:dyDescent="0.35">
      <c r="A260" t="s">
        <v>10</v>
      </c>
      <c r="B260" s="14">
        <f t="shared" si="134"/>
        <v>0.98007244860383735</v>
      </c>
      <c r="C260" s="15">
        <f t="shared" si="134"/>
        <v>0.98011196396304479</v>
      </c>
      <c r="D260" s="15">
        <f t="shared" si="134"/>
        <v>0.98011196396304479</v>
      </c>
      <c r="E260" s="15">
        <f t="shared" si="134"/>
        <v>0.93924211550507852</v>
      </c>
      <c r="F260" s="15">
        <f t="shared" si="134"/>
        <v>0.86648979530639714</v>
      </c>
      <c r="G260" s="15">
        <f t="shared" si="134"/>
        <v>0.75244469291479088</v>
      </c>
      <c r="H260" s="15">
        <f t="shared" si="134"/>
        <v>0.75244469291479088</v>
      </c>
      <c r="I260" s="15">
        <f t="shared" si="134"/>
        <v>0.59581089337475657</v>
      </c>
      <c r="J260" s="15">
        <f t="shared" si="134"/>
        <v>7.6466307648270962E-2</v>
      </c>
      <c r="K260" s="16">
        <f t="shared" si="134"/>
        <v>7.6466307648270962E-2</v>
      </c>
      <c r="M260" s="50">
        <f t="shared" si="135"/>
        <v>1.3931219057051234</v>
      </c>
      <c r="O260" s="14">
        <f t="shared" si="136"/>
        <v>1.9530444091515942E-2</v>
      </c>
      <c r="P260" s="15">
        <f t="shared" si="136"/>
        <v>1.9492502059547986E-2</v>
      </c>
      <c r="Q260" s="15">
        <f t="shared" si="136"/>
        <v>1.9492502059547986E-2</v>
      </c>
      <c r="R260" s="15">
        <f t="shared" si="136"/>
        <v>5.7066363966623256E-2</v>
      </c>
      <c r="S260" s="15">
        <f t="shared" si="136"/>
        <v>0.11568522993627513</v>
      </c>
      <c r="T260" s="15">
        <f t="shared" si="136"/>
        <v>0.18627167701915692</v>
      </c>
      <c r="U260" s="15">
        <f t="shared" si="136"/>
        <v>0.18627167701915692</v>
      </c>
      <c r="V260" s="15">
        <f t="shared" si="136"/>
        <v>0.24082027271073103</v>
      </c>
      <c r="W260" s="15">
        <f t="shared" si="136"/>
        <v>7.0619211442910931E-2</v>
      </c>
      <c r="X260" s="16">
        <f t="shared" si="136"/>
        <v>7.0619211442910931E-2</v>
      </c>
      <c r="Y260" s="49">
        <f t="shared" si="138"/>
        <v>0.98586909174837711</v>
      </c>
      <c r="AA260" s="14">
        <f t="shared" si="137"/>
        <v>1.9927551396162646E-2</v>
      </c>
      <c r="AB260" s="15">
        <f t="shared" si="137"/>
        <v>1.9888036036955214E-2</v>
      </c>
      <c r="AC260" s="15">
        <f t="shared" si="137"/>
        <v>1.9888036036955214E-2</v>
      </c>
      <c r="AD260" s="15">
        <f t="shared" si="137"/>
        <v>6.0757884494921477E-2</v>
      </c>
      <c r="AE260" s="15">
        <f t="shared" si="137"/>
        <v>0.13351020469360286</v>
      </c>
      <c r="AF260" s="15">
        <f t="shared" si="137"/>
        <v>0.24755530708520912</v>
      </c>
      <c r="AG260" s="15">
        <f t="shared" si="137"/>
        <v>-0.75244469291479088</v>
      </c>
      <c r="AH260" s="15">
        <f t="shared" si="137"/>
        <v>0.40418910662524343</v>
      </c>
      <c r="AI260" s="15">
        <f t="shared" si="137"/>
        <v>-7.6466307648270962E-2</v>
      </c>
      <c r="AJ260" s="16">
        <f t="shared" si="137"/>
        <v>-7.6466307648270962E-2</v>
      </c>
      <c r="AK260" s="49">
        <f t="shared" si="139"/>
        <v>3.3881815771716339E-4</v>
      </c>
    </row>
    <row r="261" spans="1:37" x14ac:dyDescent="0.35">
      <c r="A261" t="s">
        <v>11</v>
      </c>
      <c r="B261" s="14">
        <f t="shared" si="134"/>
        <v>0.95272690139078497</v>
      </c>
      <c r="C261" s="15">
        <f t="shared" si="134"/>
        <v>0.95281803117518737</v>
      </c>
      <c r="D261" s="15">
        <f t="shared" si="134"/>
        <v>0.95281803117518737</v>
      </c>
      <c r="E261" s="15">
        <f t="shared" si="134"/>
        <v>0.8636614948593877</v>
      </c>
      <c r="F261" s="15">
        <f t="shared" si="134"/>
        <v>0.72673821921504689</v>
      </c>
      <c r="G261" s="15">
        <f t="shared" si="134"/>
        <v>0.55466984832237454</v>
      </c>
      <c r="H261" s="15">
        <f t="shared" si="134"/>
        <v>0.55466984832237454</v>
      </c>
      <c r="I261" s="15">
        <f t="shared" si="134"/>
        <v>0.37657861069912518</v>
      </c>
      <c r="J261" s="15">
        <f t="shared" si="134"/>
        <v>3.2815338741916257E-2</v>
      </c>
      <c r="K261" s="16">
        <f t="shared" si="134"/>
        <v>3.2815338741916257E-2</v>
      </c>
      <c r="M261" s="50">
        <f t="shared" si="135"/>
        <v>0.50039128089596274</v>
      </c>
      <c r="O261" s="14">
        <f t="shared" si="136"/>
        <v>4.5038352757098457E-2</v>
      </c>
      <c r="P261" s="15">
        <f t="shared" si="136"/>
        <v>4.4955830642627037E-2</v>
      </c>
      <c r="Q261" s="15">
        <f t="shared" si="136"/>
        <v>4.4955830642627037E-2</v>
      </c>
      <c r="R261" s="15">
        <f t="shared" si="136"/>
        <v>0.11775031715663553</v>
      </c>
      <c r="S261" s="15">
        <f t="shared" si="136"/>
        <v>0.19858977994718935</v>
      </c>
      <c r="T261" s="15">
        <f t="shared" si="136"/>
        <v>0.24701120768440857</v>
      </c>
      <c r="U261" s="15">
        <f t="shared" si="136"/>
        <v>0.24701120768440857</v>
      </c>
      <c r="V261" s="15">
        <f t="shared" si="136"/>
        <v>0.23476716066304193</v>
      </c>
      <c r="W261" s="15">
        <f t="shared" si="136"/>
        <v>3.1738492285169548E-2</v>
      </c>
      <c r="X261" s="16">
        <f t="shared" si="136"/>
        <v>3.1738492285169548E-2</v>
      </c>
      <c r="Y261" s="49">
        <f t="shared" si="138"/>
        <v>1.2435566717483755</v>
      </c>
      <c r="AA261" s="14">
        <f t="shared" si="137"/>
        <v>4.7273098609215025E-2</v>
      </c>
      <c r="AB261" s="15">
        <f t="shared" si="137"/>
        <v>4.7181968824812626E-2</v>
      </c>
      <c r="AC261" s="15">
        <f t="shared" si="137"/>
        <v>4.7181968824812626E-2</v>
      </c>
      <c r="AD261" s="15">
        <f t="shared" si="137"/>
        <v>0.1363385051406123</v>
      </c>
      <c r="AE261" s="15">
        <f t="shared" si="137"/>
        <v>-0.72673821921504689</v>
      </c>
      <c r="AF261" s="15">
        <f t="shared" si="137"/>
        <v>0.44533015167762546</v>
      </c>
      <c r="AG261" s="15">
        <f t="shared" si="137"/>
        <v>0.44533015167762546</v>
      </c>
      <c r="AH261" s="15">
        <f t="shared" si="137"/>
        <v>-0.37657861069912518</v>
      </c>
      <c r="AI261" s="15">
        <f t="shared" si="137"/>
        <v>-3.2815338741916257E-2</v>
      </c>
      <c r="AJ261" s="16">
        <f t="shared" si="137"/>
        <v>-3.2815338741916257E-2</v>
      </c>
      <c r="AK261" s="49">
        <f t="shared" si="139"/>
        <v>-3.1166264330108329E-4</v>
      </c>
    </row>
    <row r="262" spans="1:37" x14ac:dyDescent="0.35">
      <c r="A262" t="s">
        <v>13</v>
      </c>
      <c r="B262" s="14">
        <f t="shared" si="134"/>
        <v>0.95272690139078497</v>
      </c>
      <c r="C262" s="15">
        <f t="shared" si="134"/>
        <v>0.95281803117518737</v>
      </c>
      <c r="D262" s="15">
        <f t="shared" si="134"/>
        <v>0.95281803117518737</v>
      </c>
      <c r="E262" s="15">
        <f t="shared" si="134"/>
        <v>0.8636614948593877</v>
      </c>
      <c r="F262" s="15">
        <f t="shared" si="134"/>
        <v>0.72673821921504689</v>
      </c>
      <c r="G262" s="15">
        <f t="shared" si="134"/>
        <v>0.55466984832237454</v>
      </c>
      <c r="H262" s="15">
        <f t="shared" si="134"/>
        <v>0.55466984832237454</v>
      </c>
      <c r="I262" s="15">
        <f t="shared" si="134"/>
        <v>0.37657861069912518</v>
      </c>
      <c r="J262" s="15">
        <f t="shared" si="134"/>
        <v>3.2815338741916257E-2</v>
      </c>
      <c r="K262" s="16">
        <f t="shared" si="134"/>
        <v>3.2815338741916257E-2</v>
      </c>
      <c r="M262" s="50">
        <f t="shared" si="135"/>
        <v>0.50039128089596274</v>
      </c>
      <c r="O262" s="14">
        <f t="shared" si="136"/>
        <v>4.5038352757098457E-2</v>
      </c>
      <c r="P262" s="15">
        <f t="shared" si="136"/>
        <v>4.4955830642627037E-2</v>
      </c>
      <c r="Q262" s="15">
        <f t="shared" si="136"/>
        <v>4.4955830642627037E-2</v>
      </c>
      <c r="R262" s="15">
        <f t="shared" si="136"/>
        <v>0.11775031715663553</v>
      </c>
      <c r="S262" s="15">
        <f t="shared" si="136"/>
        <v>0.19858977994718935</v>
      </c>
      <c r="T262" s="15">
        <f t="shared" si="136"/>
        <v>0.24701120768440857</v>
      </c>
      <c r="U262" s="15">
        <f t="shared" si="136"/>
        <v>0.24701120768440857</v>
      </c>
      <c r="V262" s="15">
        <f t="shared" si="136"/>
        <v>0.23476716066304193</v>
      </c>
      <c r="W262" s="15">
        <f t="shared" si="136"/>
        <v>3.1738492285169548E-2</v>
      </c>
      <c r="X262" s="16">
        <f t="shared" si="136"/>
        <v>3.1738492285169548E-2</v>
      </c>
      <c r="Y262" s="49">
        <f t="shared" si="138"/>
        <v>1.2435566717483755</v>
      </c>
      <c r="AA262" s="14">
        <f t="shared" si="137"/>
        <v>4.7273098609215025E-2</v>
      </c>
      <c r="AB262" s="15">
        <f t="shared" si="137"/>
        <v>4.7181968824812626E-2</v>
      </c>
      <c r="AC262" s="15">
        <f t="shared" si="137"/>
        <v>4.7181968824812626E-2</v>
      </c>
      <c r="AD262" s="15">
        <f t="shared" si="137"/>
        <v>0.1363385051406123</v>
      </c>
      <c r="AE262" s="15">
        <f t="shared" si="137"/>
        <v>0.27326178078495311</v>
      </c>
      <c r="AF262" s="15">
        <f t="shared" si="137"/>
        <v>-0.55466984832237454</v>
      </c>
      <c r="AG262" s="15">
        <f t="shared" si="137"/>
        <v>0.44533015167762546</v>
      </c>
      <c r="AH262" s="15">
        <f t="shared" si="137"/>
        <v>-0.37657861069912518</v>
      </c>
      <c r="AI262" s="15">
        <f t="shared" si="137"/>
        <v>-3.2815338741916257E-2</v>
      </c>
      <c r="AJ262" s="16">
        <f t="shared" si="137"/>
        <v>-3.2815338741916257E-2</v>
      </c>
      <c r="AK262" s="49">
        <f t="shared" si="139"/>
        <v>-3.1166264330108329E-4</v>
      </c>
    </row>
    <row r="263" spans="1:37" x14ac:dyDescent="0.35">
      <c r="A263" t="s">
        <v>15</v>
      </c>
      <c r="B263" s="14">
        <f t="shared" si="134"/>
        <v>0.82019162130806322</v>
      </c>
      <c r="C263" s="15">
        <f t="shared" si="134"/>
        <v>0.82049010429241542</v>
      </c>
      <c r="D263" s="15">
        <f t="shared" si="134"/>
        <v>0.82049010429241542</v>
      </c>
      <c r="E263" s="15">
        <f t="shared" si="134"/>
        <v>0.58911292708464491</v>
      </c>
      <c r="F263" s="15">
        <f t="shared" si="134"/>
        <v>0.37575524598947857</v>
      </c>
      <c r="G263" s="15">
        <f t="shared" si="134"/>
        <v>0.21991127785440204</v>
      </c>
      <c r="H263" s="15">
        <f t="shared" si="134"/>
        <v>0.21991127785440209</v>
      </c>
      <c r="I263" s="15">
        <f t="shared" si="134"/>
        <v>0.12027416278713189</v>
      </c>
      <c r="J263" s="15">
        <f t="shared" si="134"/>
        <v>7.6207238189462513E-3</v>
      </c>
      <c r="K263" s="16">
        <f t="shared" si="134"/>
        <v>7.6207238189462513E-3</v>
      </c>
      <c r="M263" s="50">
        <f t="shared" si="135"/>
        <v>-0.9860954409705589</v>
      </c>
      <c r="O263" s="14">
        <f t="shared" si="136"/>
        <v>0.14747732564411384</v>
      </c>
      <c r="P263" s="15">
        <f t="shared" si="136"/>
        <v>0.1472860930506367</v>
      </c>
      <c r="Q263" s="15">
        <f t="shared" si="136"/>
        <v>0.1472860930506367</v>
      </c>
      <c r="R263" s="15">
        <f t="shared" si="136"/>
        <v>0.24205888622640676</v>
      </c>
      <c r="S263" s="15">
        <f t="shared" si="136"/>
        <v>0.23456324110086499</v>
      </c>
      <c r="T263" s="15">
        <f t="shared" si="136"/>
        <v>0.17155030772684604</v>
      </c>
      <c r="U263" s="15">
        <f t="shared" si="136"/>
        <v>0.17155030772684604</v>
      </c>
      <c r="V263" s="15">
        <f t="shared" si="136"/>
        <v>0.10580828855298639</v>
      </c>
      <c r="W263" s="15">
        <f t="shared" si="136"/>
        <v>7.5626483874215965E-3</v>
      </c>
      <c r="X263" s="16">
        <f t="shared" si="136"/>
        <v>7.5626483874215965E-3</v>
      </c>
      <c r="Y263" s="49">
        <f t="shared" si="138"/>
        <v>1.3827058398541805</v>
      </c>
      <c r="AA263" s="14">
        <f t="shared" si="137"/>
        <v>0.17980837869193678</v>
      </c>
      <c r="AB263" s="15">
        <f t="shared" si="137"/>
        <v>0.17950989570758458</v>
      </c>
      <c r="AC263" s="15">
        <f t="shared" si="137"/>
        <v>0.17950989570758458</v>
      </c>
      <c r="AD263" s="15">
        <f t="shared" si="137"/>
        <v>0.41088707291535509</v>
      </c>
      <c r="AE263" s="15">
        <f t="shared" si="137"/>
        <v>-0.37575524598947857</v>
      </c>
      <c r="AF263" s="15">
        <f t="shared" si="137"/>
        <v>-0.21991127785440204</v>
      </c>
      <c r="AG263" s="15">
        <f t="shared" si="137"/>
        <v>-0.21991127785440209</v>
      </c>
      <c r="AH263" s="15">
        <f t="shared" si="137"/>
        <v>-0.12027416278713189</v>
      </c>
      <c r="AI263" s="15">
        <f t="shared" si="137"/>
        <v>-7.6207238189462513E-3</v>
      </c>
      <c r="AJ263" s="16">
        <f t="shared" si="137"/>
        <v>-7.6207238189462513E-3</v>
      </c>
      <c r="AK263" s="49">
        <f t="shared" si="139"/>
        <v>-1.3781691008459915E-3</v>
      </c>
    </row>
    <row r="264" spans="1:37" x14ac:dyDescent="0.35">
      <c r="A264" t="s">
        <v>17</v>
      </c>
      <c r="B264" s="14">
        <f t="shared" si="134"/>
        <v>0.82019162130806322</v>
      </c>
      <c r="C264" s="15">
        <f t="shared" si="134"/>
        <v>0.82049010429241542</v>
      </c>
      <c r="D264" s="15">
        <f t="shared" si="134"/>
        <v>0.82049010429241542</v>
      </c>
      <c r="E264" s="15">
        <f t="shared" si="134"/>
        <v>0.58911292708464491</v>
      </c>
      <c r="F264" s="15">
        <f t="shared" si="134"/>
        <v>0.37575524598947857</v>
      </c>
      <c r="G264" s="15">
        <f t="shared" si="134"/>
        <v>0.21991127785440204</v>
      </c>
      <c r="H264" s="15">
        <f t="shared" si="134"/>
        <v>0.21991127785440209</v>
      </c>
      <c r="I264" s="15">
        <f t="shared" si="134"/>
        <v>0.12027416278713189</v>
      </c>
      <c r="J264" s="15">
        <f t="shared" si="134"/>
        <v>7.6207238189462513E-3</v>
      </c>
      <c r="K264" s="16">
        <f t="shared" si="134"/>
        <v>7.6207238189462513E-3</v>
      </c>
      <c r="M264" s="50">
        <f t="shared" si="135"/>
        <v>-0.9860954409705589</v>
      </c>
      <c r="O264" s="14">
        <f t="shared" si="136"/>
        <v>0.14747732564411384</v>
      </c>
      <c r="P264" s="15">
        <f t="shared" si="136"/>
        <v>0.1472860930506367</v>
      </c>
      <c r="Q264" s="15">
        <f t="shared" si="136"/>
        <v>0.1472860930506367</v>
      </c>
      <c r="R264" s="15">
        <f t="shared" si="136"/>
        <v>0.24205888622640676</v>
      </c>
      <c r="S264" s="15">
        <f t="shared" si="136"/>
        <v>0.23456324110086499</v>
      </c>
      <c r="T264" s="15">
        <f t="shared" si="136"/>
        <v>0.17155030772684604</v>
      </c>
      <c r="U264" s="15">
        <f t="shared" si="136"/>
        <v>0.17155030772684604</v>
      </c>
      <c r="V264" s="15">
        <f t="shared" si="136"/>
        <v>0.10580828855298639</v>
      </c>
      <c r="W264" s="15">
        <f t="shared" si="136"/>
        <v>7.5626483874215965E-3</v>
      </c>
      <c r="X264" s="16">
        <f t="shared" si="136"/>
        <v>7.5626483874215965E-3</v>
      </c>
      <c r="Y264" s="49">
        <f t="shared" si="138"/>
        <v>1.3827058398541805</v>
      </c>
      <c r="AA264" s="14">
        <f t="shared" si="137"/>
        <v>0.17980837869193678</v>
      </c>
      <c r="AB264" s="15">
        <f t="shared" si="137"/>
        <v>-0.82049010429241542</v>
      </c>
      <c r="AC264" s="15">
        <f t="shared" si="137"/>
        <v>0.17950989570758458</v>
      </c>
      <c r="AD264" s="15">
        <f t="shared" si="137"/>
        <v>-0.58911292708464491</v>
      </c>
      <c r="AE264" s="15">
        <f t="shared" si="137"/>
        <v>0.62424475401052137</v>
      </c>
      <c r="AF264" s="15">
        <f t="shared" si="137"/>
        <v>-0.21991127785440204</v>
      </c>
      <c r="AG264" s="15">
        <f t="shared" si="137"/>
        <v>0.78008872214559788</v>
      </c>
      <c r="AH264" s="15">
        <f t="shared" si="137"/>
        <v>-0.12027416278713189</v>
      </c>
      <c r="AI264" s="15">
        <f t="shared" si="137"/>
        <v>-7.6207238189462513E-3</v>
      </c>
      <c r="AJ264" s="16">
        <f t="shared" si="137"/>
        <v>-7.6207238189462513E-3</v>
      </c>
      <c r="AK264" s="49">
        <f t="shared" si="139"/>
        <v>-1.3781691008460193E-3</v>
      </c>
    </row>
    <row r="265" spans="1:37" x14ac:dyDescent="0.35">
      <c r="A265" t="s">
        <v>18</v>
      </c>
      <c r="B265" s="26">
        <f t="shared" si="134"/>
        <v>0.49920424523317908</v>
      </c>
      <c r="C265" s="27">
        <f t="shared" si="134"/>
        <v>0.49971055402221026</v>
      </c>
      <c r="D265" s="27">
        <f t="shared" si="134"/>
        <v>0.49971055402221026</v>
      </c>
      <c r="E265" s="27">
        <f t="shared" si="134"/>
        <v>0.23857102722767631</v>
      </c>
      <c r="F265" s="27">
        <f t="shared" si="134"/>
        <v>0.11624972661866961</v>
      </c>
      <c r="G265" s="27">
        <f t="shared" si="134"/>
        <v>5.8030029162059085E-2</v>
      </c>
      <c r="H265" s="27">
        <f t="shared" si="134"/>
        <v>5.8030029162059113E-2</v>
      </c>
      <c r="I265" s="27">
        <f t="shared" si="134"/>
        <v>2.9010275760441018E-2</v>
      </c>
      <c r="J265" s="27">
        <f t="shared" si="134"/>
        <v>1.6753384805673263E-3</v>
      </c>
      <c r="K265" s="28">
        <f t="shared" si="134"/>
        <v>1.6753384805673263E-3</v>
      </c>
      <c r="M265" s="57">
        <f t="shared" si="135"/>
        <v>-2.5075167478240079</v>
      </c>
      <c r="O265" s="26">
        <f t="shared" si="136"/>
        <v>0.24999936677435108</v>
      </c>
      <c r="P265" s="27">
        <f t="shared" si="136"/>
        <v>0.24999991622102596</v>
      </c>
      <c r="Q265" s="27">
        <f t="shared" si="136"/>
        <v>0.24999991622102596</v>
      </c>
      <c r="R265" s="27">
        <f t="shared" si="136"/>
        <v>0.18165489219520764</v>
      </c>
      <c r="S265" s="27">
        <f t="shared" si="136"/>
        <v>0.1027357276797542</v>
      </c>
      <c r="T265" s="27">
        <f t="shared" si="136"/>
        <v>5.4662544877509656E-2</v>
      </c>
      <c r="U265" s="27">
        <f t="shared" si="136"/>
        <v>5.4662544877509683E-2</v>
      </c>
      <c r="V265" s="27">
        <f t="shared" si="136"/>
        <v>2.8168679660744187E-2</v>
      </c>
      <c r="W265" s="27">
        <f t="shared" si="136"/>
        <v>1.6725317215428566E-3</v>
      </c>
      <c r="X265" s="28">
        <f t="shared" si="136"/>
        <v>1.6725317215428566E-3</v>
      </c>
      <c r="Y265" s="49">
        <f t="shared" si="138"/>
        <v>1.1752286519502144</v>
      </c>
      <c r="AA265" s="26">
        <f t="shared" si="137"/>
        <v>-0.49920424523317908</v>
      </c>
      <c r="AB265" s="27">
        <f t="shared" si="137"/>
        <v>0.50028944597778979</v>
      </c>
      <c r="AC265" s="27">
        <f t="shared" si="137"/>
        <v>-0.49971055402221026</v>
      </c>
      <c r="AD265" s="27">
        <f t="shared" si="137"/>
        <v>0.76142897277232369</v>
      </c>
      <c r="AE265" s="27">
        <f t="shared" si="137"/>
        <v>-0.11624972661866961</v>
      </c>
      <c r="AF265" s="27">
        <f t="shared" si="137"/>
        <v>-5.8030029162059085E-2</v>
      </c>
      <c r="AG265" s="27">
        <f t="shared" si="137"/>
        <v>-5.8030029162059113E-2</v>
      </c>
      <c r="AH265" s="27">
        <f t="shared" si="137"/>
        <v>-2.9010275760441018E-2</v>
      </c>
      <c r="AI265" s="27">
        <f t="shared" si="137"/>
        <v>-1.6753384805673263E-3</v>
      </c>
      <c r="AJ265" s="28">
        <f t="shared" si="137"/>
        <v>-1.6753384805673263E-3</v>
      </c>
      <c r="AK265" s="49">
        <f t="shared" si="139"/>
        <v>-1.867118169639343E-3</v>
      </c>
    </row>
    <row r="266" spans="1:37" x14ac:dyDescent="0.35">
      <c r="O266" s="49">
        <f>SUM(O257:O265)</f>
        <v>0.68151573548450661</v>
      </c>
      <c r="P266" s="49">
        <f t="shared" ref="P266:X266" si="140">SUM(P257:P265)</f>
        <v>0.68087802767951344</v>
      </c>
      <c r="Q266" s="49">
        <f t="shared" si="140"/>
        <v>0.68087802767951344</v>
      </c>
      <c r="R266" s="49">
        <f t="shared" si="140"/>
        <v>1.0384975138562209</v>
      </c>
      <c r="S266" s="49">
        <f t="shared" si="140"/>
        <v>1.2530180201941892</v>
      </c>
      <c r="T266" s="49">
        <f t="shared" si="140"/>
        <v>1.3676694339094477</v>
      </c>
      <c r="U266" s="49">
        <f t="shared" si="140"/>
        <v>1.367669433909448</v>
      </c>
      <c r="V266" s="49">
        <f t="shared" si="140"/>
        <v>1.373769523517921</v>
      </c>
      <c r="W266" s="49">
        <f t="shared" si="140"/>
        <v>0.63789933231678397</v>
      </c>
      <c r="X266" s="49">
        <f t="shared" si="140"/>
        <v>0.63789933231678397</v>
      </c>
      <c r="AA266" s="49">
        <f>SUM(AA257:AA265)</f>
        <v>9.0819814539466748E-4</v>
      </c>
      <c r="AB266" s="49">
        <f t="shared" ref="AB266:AJ266" si="141">SUM(AB257:AB265)</f>
        <v>8.9736530679540571E-4</v>
      </c>
      <c r="AC266" s="49">
        <f t="shared" si="141"/>
        <v>8.973653067953502E-4</v>
      </c>
      <c r="AD266" s="49">
        <f t="shared" si="141"/>
        <v>8.7237497963355004E-4</v>
      </c>
      <c r="AE266" s="49">
        <f t="shared" si="141"/>
        <v>4.6686693449971006E-4</v>
      </c>
      <c r="AF266" s="49">
        <f t="shared" si="141"/>
        <v>-1.2324932300321334E-4</v>
      </c>
      <c r="AG266" s="49">
        <f t="shared" si="141"/>
        <v>-1.2324932300332436E-4</v>
      </c>
      <c r="AH266" s="49">
        <f t="shared" si="141"/>
        <v>-7.7168864404182635E-4</v>
      </c>
      <c r="AI266" s="49">
        <f t="shared" si="141"/>
        <v>-2.1131398131514082E-3</v>
      </c>
      <c r="AJ266" s="49">
        <f t="shared" si="141"/>
        <v>-2.1131398131514082E-3</v>
      </c>
      <c r="AK266" s="49">
        <f>SUMSQ(AK257:AK265)</f>
        <v>1.3623978095823421E-5</v>
      </c>
    </row>
    <row r="267" spans="1:37" x14ac:dyDescent="0.35">
      <c r="A267" t="s">
        <v>20</v>
      </c>
      <c r="B267" s="58">
        <f t="shared" ref="B267:K267" si="142">B250-AA266/O266</f>
        <v>-2.5040776135700167</v>
      </c>
      <c r="C267" s="59">
        <f t="shared" si="142"/>
        <v>-2.5060881893049185</v>
      </c>
      <c r="D267" s="59">
        <f t="shared" si="142"/>
        <v>-2.5060881893049185</v>
      </c>
      <c r="E267" s="59">
        <f t="shared" si="142"/>
        <v>-1.3462382348173467</v>
      </c>
      <c r="F267" s="59">
        <f t="shared" si="142"/>
        <v>-0.47786678044112318</v>
      </c>
      <c r="G267" s="59">
        <f t="shared" si="142"/>
        <v>0.28117487130438812</v>
      </c>
      <c r="H267" s="59">
        <f t="shared" si="142"/>
        <v>0.28117487130438806</v>
      </c>
      <c r="I267" s="59">
        <f t="shared" si="142"/>
        <v>1.0052994923337806</v>
      </c>
      <c r="J267" s="59">
        <f t="shared" si="142"/>
        <v>3.8874479465539626</v>
      </c>
      <c r="K267" s="60">
        <f t="shared" si="142"/>
        <v>3.8874479465539626</v>
      </c>
      <c r="L267" s="49">
        <f>AVERAGE(B267:K267)</f>
        <v>2.1861206121585042E-4</v>
      </c>
    </row>
    <row r="268" spans="1:37" x14ac:dyDescent="0.35">
      <c r="A268" t="s">
        <v>21</v>
      </c>
      <c r="B268" s="29">
        <f>B267-L267</f>
        <v>-2.5042962256312324</v>
      </c>
      <c r="C268" s="46">
        <f>C267-L267</f>
        <v>-2.5063068013661343</v>
      </c>
      <c r="D268" s="46">
        <f>D267-L267</f>
        <v>-2.5063068013661343</v>
      </c>
      <c r="E268" s="46">
        <f>E267-L267</f>
        <v>-1.3464568468785625</v>
      </c>
      <c r="F268" s="46">
        <f>F267-L267</f>
        <v>-0.47808539250233906</v>
      </c>
      <c r="G268" s="46">
        <f>G267-L267</f>
        <v>0.28095625924317225</v>
      </c>
      <c r="H268" s="46">
        <f>H267-L267</f>
        <v>0.28095625924317219</v>
      </c>
      <c r="I268" s="46">
        <f>I267-L267</f>
        <v>1.0050808802725648</v>
      </c>
      <c r="J268" s="46">
        <f>J267-L267</f>
        <v>3.8872293344927469</v>
      </c>
      <c r="K268" s="30">
        <f>K267-L267</f>
        <v>3.8872293344927469</v>
      </c>
      <c r="L268" s="49">
        <f>AVERAGE(B268:K268)</f>
        <v>0</v>
      </c>
    </row>
    <row r="269" spans="1:37" x14ac:dyDescent="0.35">
      <c r="L269" s="49"/>
    </row>
    <row r="270" spans="1:37" x14ac:dyDescent="0.35">
      <c r="A270" t="s">
        <v>23</v>
      </c>
      <c r="B270" s="4">
        <f>B252+1</f>
        <v>15</v>
      </c>
    </row>
    <row r="271" spans="1:37" x14ac:dyDescent="0.35">
      <c r="B271" s="4"/>
    </row>
    <row r="272" spans="1:37" x14ac:dyDescent="0.35">
      <c r="B272" t="s">
        <v>1</v>
      </c>
      <c r="O272" t="s">
        <v>26</v>
      </c>
      <c r="AA272" t="s">
        <v>27</v>
      </c>
    </row>
    <row r="274" spans="1:37" x14ac:dyDescent="0.35">
      <c r="B274">
        <v>1</v>
      </c>
      <c r="C274">
        <v>2</v>
      </c>
      <c r="D274">
        <v>3</v>
      </c>
      <c r="E274">
        <v>4</v>
      </c>
      <c r="F274">
        <v>5</v>
      </c>
      <c r="G274">
        <v>6</v>
      </c>
      <c r="H274">
        <v>7</v>
      </c>
      <c r="I274">
        <v>8</v>
      </c>
      <c r="J274">
        <v>9</v>
      </c>
      <c r="K274">
        <v>10</v>
      </c>
      <c r="M274" t="s">
        <v>3</v>
      </c>
      <c r="O274">
        <v>1</v>
      </c>
      <c r="P274">
        <v>2</v>
      </c>
      <c r="Q274">
        <v>3</v>
      </c>
      <c r="R274">
        <v>4</v>
      </c>
      <c r="S274">
        <v>5</v>
      </c>
      <c r="T274">
        <v>6</v>
      </c>
      <c r="U274">
        <v>7</v>
      </c>
      <c r="V274">
        <v>8</v>
      </c>
      <c r="W274">
        <v>9</v>
      </c>
      <c r="X274">
        <v>10</v>
      </c>
      <c r="AA274">
        <v>1</v>
      </c>
      <c r="AB274">
        <v>2</v>
      </c>
      <c r="AC274">
        <v>3</v>
      </c>
      <c r="AD274">
        <v>4</v>
      </c>
      <c r="AE274">
        <v>5</v>
      </c>
      <c r="AF274">
        <v>6</v>
      </c>
      <c r="AG274">
        <v>7</v>
      </c>
      <c r="AH274">
        <v>8</v>
      </c>
      <c r="AI274">
        <v>9</v>
      </c>
      <c r="AJ274">
        <v>10</v>
      </c>
    </row>
    <row r="275" spans="1:37" x14ac:dyDescent="0.35">
      <c r="A275" t="s">
        <v>6</v>
      </c>
      <c r="B275" s="5">
        <f t="shared" ref="B275:K283" si="143">EXP($M257-B$268)/(1+EXP($M257-B$268))</f>
        <v>0.99863800574564443</v>
      </c>
      <c r="C275" s="47">
        <f t="shared" si="143"/>
        <v>0.99864073766875994</v>
      </c>
      <c r="D275" s="47">
        <f t="shared" si="143"/>
        <v>0.99864073766875994</v>
      </c>
      <c r="E275" s="47">
        <f t="shared" si="143"/>
        <v>0.99567755817445747</v>
      </c>
      <c r="F275" s="47">
        <f t="shared" si="143"/>
        <v>0.98976071616666716</v>
      </c>
      <c r="G275" s="47">
        <f t="shared" si="143"/>
        <v>0.97837810786127044</v>
      </c>
      <c r="H275" s="47">
        <f t="shared" si="143"/>
        <v>0.97837810786127044</v>
      </c>
      <c r="I275" s="47">
        <f t="shared" si="143"/>
        <v>0.95639775553798601</v>
      </c>
      <c r="J275" s="47">
        <f t="shared" si="143"/>
        <v>0.55129806915333179</v>
      </c>
      <c r="K275" s="7">
        <f t="shared" si="143"/>
        <v>0.55129806915333179</v>
      </c>
      <c r="M275" s="48">
        <f t="shared" ref="M275:M283" si="144">M257+AK275/Y275</f>
        <v>4.0957080754532385</v>
      </c>
      <c r="O275" s="5">
        <f t="shared" ref="O275:X283" si="145">B275*(1-B275)</f>
        <v>1.3601392260066722E-3</v>
      </c>
      <c r="P275" s="47">
        <f t="shared" si="145"/>
        <v>1.3574147371549349E-3</v>
      </c>
      <c r="Q275" s="47">
        <f t="shared" si="145"/>
        <v>1.3574147371549349E-3</v>
      </c>
      <c r="R275" s="47">
        <f t="shared" si="145"/>
        <v>4.3037583222073341E-3</v>
      </c>
      <c r="S275" s="47">
        <f t="shared" si="145"/>
        <v>1.0134440899913284E-2</v>
      </c>
      <c r="T275" s="47">
        <f t="shared" si="145"/>
        <v>2.1154385919070703E-2</v>
      </c>
      <c r="U275" s="47">
        <f t="shared" si="145"/>
        <v>2.1154385919070703E-2</v>
      </c>
      <c r="V275" s="47">
        <f t="shared" si="145"/>
        <v>4.1701088739888766E-2</v>
      </c>
      <c r="W275" s="47">
        <f t="shared" si="145"/>
        <v>0.24736850810114</v>
      </c>
      <c r="X275" s="7">
        <f t="shared" si="145"/>
        <v>0.24736850810114</v>
      </c>
      <c r="Y275" s="49">
        <f>SUM(O275:X275)</f>
        <v>0.59726004470274729</v>
      </c>
      <c r="AA275" s="5" t="str">
        <f t="shared" ref="AA275:AJ283" si="146">IF(ISNUMBER(B5),B5-B275,"")</f>
        <v/>
      </c>
      <c r="AB275" s="47">
        <f t="shared" si="146"/>
        <v>1.3592623312400631E-3</v>
      </c>
      <c r="AC275" s="47">
        <f t="shared" si="146"/>
        <v>1.3592623312400631E-3</v>
      </c>
      <c r="AD275" s="47">
        <f t="shared" si="146"/>
        <v>4.3224418255425334E-3</v>
      </c>
      <c r="AE275" s="47">
        <f t="shared" si="146"/>
        <v>1.0239283833332835E-2</v>
      </c>
      <c r="AF275" s="47">
        <f t="shared" si="146"/>
        <v>2.1621892138729559E-2</v>
      </c>
      <c r="AG275" s="47">
        <f t="shared" si="146"/>
        <v>2.1621892138729559E-2</v>
      </c>
      <c r="AH275" s="47">
        <f t="shared" si="146"/>
        <v>4.3602244462013995E-2</v>
      </c>
      <c r="AI275" s="47">
        <f t="shared" si="146"/>
        <v>-0.55129806915333179</v>
      </c>
      <c r="AJ275" s="7">
        <f t="shared" si="146"/>
        <v>0.44870193084666821</v>
      </c>
      <c r="AK275" s="49">
        <f>SUM(AA275:AJ275)</f>
        <v>1.5301407541650214E-3</v>
      </c>
    </row>
    <row r="276" spans="1:37" x14ac:dyDescent="0.35">
      <c r="A276" t="s">
        <v>7</v>
      </c>
      <c r="B276" s="14">
        <f t="shared" si="143"/>
        <v>0.99392613883974512</v>
      </c>
      <c r="C276" s="15">
        <f t="shared" si="143"/>
        <v>0.99393826457801127</v>
      </c>
      <c r="D276" s="15">
        <f t="shared" si="143"/>
        <v>0.99393826457801127</v>
      </c>
      <c r="E276" s="15">
        <f t="shared" si="143"/>
        <v>0.98091960263827238</v>
      </c>
      <c r="F276" s="15">
        <f t="shared" si="143"/>
        <v>0.95569992278575189</v>
      </c>
      <c r="G276" s="15">
        <f t="shared" si="143"/>
        <v>0.90990011190125586</v>
      </c>
      <c r="H276" s="15">
        <f t="shared" si="143"/>
        <v>0.90990011190125597</v>
      </c>
      <c r="I276" s="15">
        <f t="shared" si="143"/>
        <v>0.8303755626817001</v>
      </c>
      <c r="J276" s="15">
        <f t="shared" si="143"/>
        <v>0.21520066008842637</v>
      </c>
      <c r="K276" s="16">
        <f t="shared" si="143"/>
        <v>0.21520066008842637</v>
      </c>
      <c r="M276" s="50">
        <f t="shared" si="144"/>
        <v>2.5947586821917192</v>
      </c>
      <c r="O276" s="14">
        <f t="shared" si="145"/>
        <v>6.0369693708608261E-3</v>
      </c>
      <c r="P276" s="15">
        <f t="shared" si="145"/>
        <v>6.0249907856625411E-3</v>
      </c>
      <c r="Q276" s="15">
        <f t="shared" si="145"/>
        <v>6.0249907856625411E-3</v>
      </c>
      <c r="R276" s="15">
        <f t="shared" si="145"/>
        <v>1.8716335798246195E-2</v>
      </c>
      <c r="S276" s="15">
        <f t="shared" si="145"/>
        <v>4.233758037305977E-2</v>
      </c>
      <c r="T276" s="15">
        <f t="shared" si="145"/>
        <v>8.1981898263337918E-2</v>
      </c>
      <c r="U276" s="15">
        <f t="shared" si="145"/>
        <v>8.1981898263337835E-2</v>
      </c>
      <c r="V276" s="15">
        <f t="shared" si="145"/>
        <v>0.14085198758275005</v>
      </c>
      <c r="W276" s="15">
        <f t="shared" si="145"/>
        <v>0.16888933598593192</v>
      </c>
      <c r="X276" s="16">
        <f t="shared" si="145"/>
        <v>0.16888933598593192</v>
      </c>
      <c r="Y276" s="49">
        <f t="shared" ref="Y276:Y283" si="147">SUM(O276:X276)</f>
        <v>0.72173532319478151</v>
      </c>
      <c r="AA276" s="14">
        <f t="shared" si="146"/>
        <v>6.0738611602548787E-3</v>
      </c>
      <c r="AB276" s="15">
        <f t="shared" si="146"/>
        <v>6.0617354219887343E-3</v>
      </c>
      <c r="AC276" s="15">
        <f t="shared" si="146"/>
        <v>6.0617354219887343E-3</v>
      </c>
      <c r="AD276" s="15">
        <f t="shared" si="146"/>
        <v>-0.98091960263827238</v>
      </c>
      <c r="AE276" s="15">
        <f t="shared" si="146"/>
        <v>4.4300077214248113E-2</v>
      </c>
      <c r="AF276" s="15">
        <f t="shared" si="146"/>
        <v>9.0099888098744141E-2</v>
      </c>
      <c r="AG276" s="15">
        <f t="shared" si="146"/>
        <v>9.009988809874403E-2</v>
      </c>
      <c r="AH276" s="15">
        <f t="shared" si="146"/>
        <v>0.1696244373182999</v>
      </c>
      <c r="AI276" s="15">
        <f t="shared" si="146"/>
        <v>0.78479933991157358</v>
      </c>
      <c r="AJ276" s="16">
        <f t="shared" si="146"/>
        <v>-0.21520066008842637</v>
      </c>
      <c r="AK276" s="49">
        <f t="shared" ref="AK276:AK283" si="148">SUM(AA276:AJ276)</f>
        <v>1.0006999191433663E-3</v>
      </c>
    </row>
    <row r="277" spans="1:37" x14ac:dyDescent="0.35">
      <c r="A277" t="s">
        <v>8</v>
      </c>
      <c r="B277" s="14">
        <f t="shared" si="143"/>
        <v>0.98010942322965078</v>
      </c>
      <c r="C277" s="15">
        <f t="shared" si="143"/>
        <v>0.98014858147393691</v>
      </c>
      <c r="D277" s="15">
        <f t="shared" si="143"/>
        <v>0.98014858147393691</v>
      </c>
      <c r="E277" s="15">
        <f t="shared" si="143"/>
        <v>0.93932209166738101</v>
      </c>
      <c r="F277" s="15">
        <f t="shared" si="143"/>
        <v>0.86659791013338061</v>
      </c>
      <c r="G277" s="15">
        <f t="shared" si="143"/>
        <v>0.75253263439240248</v>
      </c>
      <c r="H277" s="15">
        <f t="shared" si="143"/>
        <v>0.75253263439240248</v>
      </c>
      <c r="I277" s="15">
        <f t="shared" si="143"/>
        <v>0.59581102723708579</v>
      </c>
      <c r="J277" s="15">
        <f t="shared" si="143"/>
        <v>7.627230498161966E-2</v>
      </c>
      <c r="K277" s="16">
        <f t="shared" si="143"/>
        <v>7.627230498161966E-2</v>
      </c>
      <c r="M277" s="50">
        <f t="shared" si="144"/>
        <v>1.3933782059702484</v>
      </c>
      <c r="O277" s="14">
        <f t="shared" si="145"/>
        <v>1.9494941726092067E-2</v>
      </c>
      <c r="P277" s="15">
        <f t="shared" si="145"/>
        <v>1.9457339708566172E-2</v>
      </c>
      <c r="Q277" s="15">
        <f t="shared" si="145"/>
        <v>1.9457339708566172E-2</v>
      </c>
      <c r="R277" s="15">
        <f t="shared" si="145"/>
        <v>5.6996099772997279E-2</v>
      </c>
      <c r="S277" s="15">
        <f t="shared" si="145"/>
        <v>0.1156059722858378</v>
      </c>
      <c r="T277" s="15">
        <f t="shared" si="145"/>
        <v>0.18622726856683319</v>
      </c>
      <c r="U277" s="15">
        <f t="shared" si="145"/>
        <v>0.18622726856683319</v>
      </c>
      <c r="V277" s="15">
        <f t="shared" si="145"/>
        <v>0.24082024705977439</v>
      </c>
      <c r="W277" s="15">
        <f t="shared" si="145"/>
        <v>7.045484047441046E-2</v>
      </c>
      <c r="X277" s="16">
        <f t="shared" si="145"/>
        <v>7.045484047441046E-2</v>
      </c>
      <c r="Y277" s="49">
        <f t="shared" si="147"/>
        <v>0.98519615834432117</v>
      </c>
      <c r="AA277" s="14">
        <f t="shared" si="146"/>
        <v>1.9890576770349222E-2</v>
      </c>
      <c r="AB277" s="15">
        <f t="shared" si="146"/>
        <v>1.9851418526063092E-2</v>
      </c>
      <c r="AC277" s="15">
        <f t="shared" si="146"/>
        <v>1.9851418526063092E-2</v>
      </c>
      <c r="AD277" s="15">
        <f t="shared" si="146"/>
        <v>6.0677908332618991E-2</v>
      </c>
      <c r="AE277" s="15">
        <f t="shared" si="146"/>
        <v>0.13340208986661939</v>
      </c>
      <c r="AF277" s="15">
        <f t="shared" si="146"/>
        <v>0.24746736560759752</v>
      </c>
      <c r="AG277" s="15">
        <f t="shared" si="146"/>
        <v>-0.75253263439240248</v>
      </c>
      <c r="AH277" s="15">
        <f t="shared" si="146"/>
        <v>0.40418897276291421</v>
      </c>
      <c r="AI277" s="15">
        <f t="shared" si="146"/>
        <v>-7.627230498161966E-2</v>
      </c>
      <c r="AJ277" s="16">
        <f t="shared" si="146"/>
        <v>-7.627230498161966E-2</v>
      </c>
      <c r="AK277" s="49">
        <f t="shared" si="148"/>
        <v>2.5250603658372173E-4</v>
      </c>
    </row>
    <row r="278" spans="1:37" x14ac:dyDescent="0.35">
      <c r="A278" t="s">
        <v>10</v>
      </c>
      <c r="B278" s="14">
        <f t="shared" si="143"/>
        <v>0.98010942322965078</v>
      </c>
      <c r="C278" s="15">
        <f t="shared" si="143"/>
        <v>0.98014858147393691</v>
      </c>
      <c r="D278" s="15">
        <f t="shared" si="143"/>
        <v>0.98014858147393691</v>
      </c>
      <c r="E278" s="15">
        <f t="shared" si="143"/>
        <v>0.93932209166738101</v>
      </c>
      <c r="F278" s="15">
        <f t="shared" si="143"/>
        <v>0.86659791013338061</v>
      </c>
      <c r="G278" s="15">
        <f t="shared" si="143"/>
        <v>0.75253263439240248</v>
      </c>
      <c r="H278" s="15">
        <f t="shared" si="143"/>
        <v>0.75253263439240248</v>
      </c>
      <c r="I278" s="15">
        <f t="shared" si="143"/>
        <v>0.59581102723708579</v>
      </c>
      <c r="J278" s="15">
        <f t="shared" si="143"/>
        <v>7.627230498161966E-2</v>
      </c>
      <c r="K278" s="16">
        <f t="shared" si="143"/>
        <v>7.627230498161966E-2</v>
      </c>
      <c r="M278" s="50">
        <f t="shared" si="144"/>
        <v>1.3933782059702484</v>
      </c>
      <c r="O278" s="14">
        <f t="shared" si="145"/>
        <v>1.9494941726092067E-2</v>
      </c>
      <c r="P278" s="15">
        <f t="shared" si="145"/>
        <v>1.9457339708566172E-2</v>
      </c>
      <c r="Q278" s="15">
        <f t="shared" si="145"/>
        <v>1.9457339708566172E-2</v>
      </c>
      <c r="R278" s="15">
        <f t="shared" si="145"/>
        <v>5.6996099772997279E-2</v>
      </c>
      <c r="S278" s="15">
        <f t="shared" si="145"/>
        <v>0.1156059722858378</v>
      </c>
      <c r="T278" s="15">
        <f t="shared" si="145"/>
        <v>0.18622726856683319</v>
      </c>
      <c r="U278" s="15">
        <f t="shared" si="145"/>
        <v>0.18622726856683319</v>
      </c>
      <c r="V278" s="15">
        <f t="shared" si="145"/>
        <v>0.24082024705977439</v>
      </c>
      <c r="W278" s="15">
        <f t="shared" si="145"/>
        <v>7.045484047441046E-2</v>
      </c>
      <c r="X278" s="16">
        <f t="shared" si="145"/>
        <v>7.045484047441046E-2</v>
      </c>
      <c r="Y278" s="49">
        <f t="shared" si="147"/>
        <v>0.98519615834432117</v>
      </c>
      <c r="AA278" s="14">
        <f t="shared" si="146"/>
        <v>1.9890576770349222E-2</v>
      </c>
      <c r="AB278" s="15">
        <f t="shared" si="146"/>
        <v>1.9851418526063092E-2</v>
      </c>
      <c r="AC278" s="15">
        <f t="shared" si="146"/>
        <v>1.9851418526063092E-2</v>
      </c>
      <c r="AD278" s="15">
        <f t="shared" si="146"/>
        <v>6.0677908332618991E-2</v>
      </c>
      <c r="AE278" s="15">
        <f t="shared" si="146"/>
        <v>0.13340208986661939</v>
      </c>
      <c r="AF278" s="15">
        <f t="shared" si="146"/>
        <v>0.24746736560759752</v>
      </c>
      <c r="AG278" s="15">
        <f t="shared" si="146"/>
        <v>-0.75253263439240248</v>
      </c>
      <c r="AH278" s="15">
        <f t="shared" si="146"/>
        <v>0.40418897276291421</v>
      </c>
      <c r="AI278" s="15">
        <f t="shared" si="146"/>
        <v>-7.627230498161966E-2</v>
      </c>
      <c r="AJ278" s="16">
        <f t="shared" si="146"/>
        <v>-7.627230498161966E-2</v>
      </c>
      <c r="AK278" s="49">
        <f t="shared" si="148"/>
        <v>2.5250603658372173E-4</v>
      </c>
    </row>
    <row r="279" spans="1:37" x14ac:dyDescent="0.35">
      <c r="A279" t="s">
        <v>11</v>
      </c>
      <c r="B279" s="14">
        <f t="shared" si="143"/>
        <v>0.95278544402521581</v>
      </c>
      <c r="C279" s="15">
        <f t="shared" si="143"/>
        <v>0.95287580816733231</v>
      </c>
      <c r="D279" s="15">
        <f t="shared" si="143"/>
        <v>0.95287580816733231</v>
      </c>
      <c r="E279" s="15">
        <f t="shared" si="143"/>
        <v>0.86375661219471811</v>
      </c>
      <c r="F279" s="15">
        <f t="shared" si="143"/>
        <v>0.72680585049836</v>
      </c>
      <c r="G279" s="15">
        <f t="shared" si="143"/>
        <v>0.5546396815720942</v>
      </c>
      <c r="H279" s="15">
        <f t="shared" si="143"/>
        <v>0.5546396815720942</v>
      </c>
      <c r="I279" s="15">
        <f t="shared" si="143"/>
        <v>0.37643923009445618</v>
      </c>
      <c r="J279" s="15">
        <f t="shared" si="143"/>
        <v>3.2709349864273304E-2</v>
      </c>
      <c r="K279" s="16">
        <f t="shared" si="143"/>
        <v>3.2709349864273304E-2</v>
      </c>
      <c r="M279" s="50">
        <f t="shared" si="144"/>
        <v>0.50020077239187666</v>
      </c>
      <c r="O279" s="14">
        <f t="shared" si="145"/>
        <v>4.4985341678888159E-2</v>
      </c>
      <c r="P279" s="15">
        <f t="shared" si="145"/>
        <v>4.4903502376785628E-2</v>
      </c>
      <c r="Q279" s="15">
        <f t="shared" si="145"/>
        <v>4.4903502376785628E-2</v>
      </c>
      <c r="R279" s="15">
        <f t="shared" si="145"/>
        <v>0.11768112708462146</v>
      </c>
      <c r="S279" s="15">
        <f t="shared" si="145"/>
        <v>0.19855910617971559</v>
      </c>
      <c r="T279" s="15">
        <f t="shared" si="145"/>
        <v>0.24701450519770016</v>
      </c>
      <c r="U279" s="15">
        <f t="shared" si="145"/>
        <v>0.24701450519770016</v>
      </c>
      <c r="V279" s="15">
        <f t="shared" si="145"/>
        <v>0.23473273614034929</v>
      </c>
      <c r="W279" s="15">
        <f t="shared" si="145"/>
        <v>3.1639448295729865E-2</v>
      </c>
      <c r="X279" s="16">
        <f t="shared" si="145"/>
        <v>3.1639448295729865E-2</v>
      </c>
      <c r="Y279" s="49">
        <f t="shared" si="147"/>
        <v>1.2430732228240058</v>
      </c>
      <c r="AA279" s="14">
        <f t="shared" si="146"/>
        <v>4.7214555974784189E-2</v>
      </c>
      <c r="AB279" s="15">
        <f t="shared" si="146"/>
        <v>4.7124191832667695E-2</v>
      </c>
      <c r="AC279" s="15">
        <f t="shared" si="146"/>
        <v>4.7124191832667695E-2</v>
      </c>
      <c r="AD279" s="15">
        <f t="shared" si="146"/>
        <v>0.13624338780528189</v>
      </c>
      <c r="AE279" s="15">
        <f t="shared" si="146"/>
        <v>-0.72680585049836</v>
      </c>
      <c r="AF279" s="15">
        <f t="shared" si="146"/>
        <v>0.4453603184279058</v>
      </c>
      <c r="AG279" s="15">
        <f t="shared" si="146"/>
        <v>0.4453603184279058</v>
      </c>
      <c r="AH279" s="15">
        <f t="shared" si="146"/>
        <v>-0.37643923009445618</v>
      </c>
      <c r="AI279" s="15">
        <f t="shared" si="146"/>
        <v>-3.2709349864273304E-2</v>
      </c>
      <c r="AJ279" s="16">
        <f t="shared" si="146"/>
        <v>-3.2709349864273304E-2</v>
      </c>
      <c r="AK279" s="49">
        <f t="shared" si="148"/>
        <v>-2.3681602014971603E-4</v>
      </c>
    </row>
    <row r="280" spans="1:37" x14ac:dyDescent="0.35">
      <c r="A280" t="s">
        <v>13</v>
      </c>
      <c r="B280" s="14">
        <f t="shared" si="143"/>
        <v>0.95278544402521581</v>
      </c>
      <c r="C280" s="15">
        <f t="shared" si="143"/>
        <v>0.95287580816733231</v>
      </c>
      <c r="D280" s="15">
        <f t="shared" si="143"/>
        <v>0.95287580816733231</v>
      </c>
      <c r="E280" s="15">
        <f t="shared" si="143"/>
        <v>0.86375661219471811</v>
      </c>
      <c r="F280" s="15">
        <f t="shared" si="143"/>
        <v>0.72680585049836</v>
      </c>
      <c r="G280" s="15">
        <f t="shared" si="143"/>
        <v>0.5546396815720942</v>
      </c>
      <c r="H280" s="15">
        <f t="shared" si="143"/>
        <v>0.5546396815720942</v>
      </c>
      <c r="I280" s="15">
        <f t="shared" si="143"/>
        <v>0.37643923009445618</v>
      </c>
      <c r="J280" s="15">
        <f t="shared" si="143"/>
        <v>3.2709349864273304E-2</v>
      </c>
      <c r="K280" s="16">
        <f t="shared" si="143"/>
        <v>3.2709349864273304E-2</v>
      </c>
      <c r="M280" s="50">
        <f t="shared" si="144"/>
        <v>0.50020077239187666</v>
      </c>
      <c r="O280" s="14">
        <f t="shared" si="145"/>
        <v>4.4985341678888159E-2</v>
      </c>
      <c r="P280" s="15">
        <f t="shared" si="145"/>
        <v>4.4903502376785628E-2</v>
      </c>
      <c r="Q280" s="15">
        <f t="shared" si="145"/>
        <v>4.4903502376785628E-2</v>
      </c>
      <c r="R280" s="15">
        <f t="shared" si="145"/>
        <v>0.11768112708462146</v>
      </c>
      <c r="S280" s="15">
        <f t="shared" si="145"/>
        <v>0.19855910617971559</v>
      </c>
      <c r="T280" s="15">
        <f t="shared" si="145"/>
        <v>0.24701450519770016</v>
      </c>
      <c r="U280" s="15">
        <f t="shared" si="145"/>
        <v>0.24701450519770016</v>
      </c>
      <c r="V280" s="15">
        <f t="shared" si="145"/>
        <v>0.23473273614034929</v>
      </c>
      <c r="W280" s="15">
        <f t="shared" si="145"/>
        <v>3.1639448295729865E-2</v>
      </c>
      <c r="X280" s="16">
        <f t="shared" si="145"/>
        <v>3.1639448295729865E-2</v>
      </c>
      <c r="Y280" s="49">
        <f t="shared" si="147"/>
        <v>1.2430732228240058</v>
      </c>
      <c r="AA280" s="14">
        <f t="shared" si="146"/>
        <v>4.7214555974784189E-2</v>
      </c>
      <c r="AB280" s="15">
        <f t="shared" si="146"/>
        <v>4.7124191832667695E-2</v>
      </c>
      <c r="AC280" s="15">
        <f t="shared" si="146"/>
        <v>4.7124191832667695E-2</v>
      </c>
      <c r="AD280" s="15">
        <f t="shared" si="146"/>
        <v>0.13624338780528189</v>
      </c>
      <c r="AE280" s="15">
        <f t="shared" si="146"/>
        <v>0.27319414950164</v>
      </c>
      <c r="AF280" s="15">
        <f t="shared" si="146"/>
        <v>-0.5546396815720942</v>
      </c>
      <c r="AG280" s="15">
        <f t="shared" si="146"/>
        <v>0.4453603184279058</v>
      </c>
      <c r="AH280" s="15">
        <f t="shared" si="146"/>
        <v>-0.37643923009445618</v>
      </c>
      <c r="AI280" s="15">
        <f t="shared" si="146"/>
        <v>-3.2709349864273304E-2</v>
      </c>
      <c r="AJ280" s="16">
        <f t="shared" si="146"/>
        <v>-3.2709349864273304E-2</v>
      </c>
      <c r="AK280" s="49">
        <f t="shared" si="148"/>
        <v>-2.3681602014971603E-4</v>
      </c>
    </row>
    <row r="281" spans="1:37" x14ac:dyDescent="0.35">
      <c r="A281" t="s">
        <v>15</v>
      </c>
      <c r="B281" s="14">
        <f t="shared" si="143"/>
        <v>0.82027338417522255</v>
      </c>
      <c r="C281" s="15">
        <f t="shared" si="143"/>
        <v>0.82056960237656229</v>
      </c>
      <c r="D281" s="15">
        <f t="shared" si="143"/>
        <v>0.82056960237656229</v>
      </c>
      <c r="E281" s="15">
        <f t="shared" si="143"/>
        <v>0.58912791742160064</v>
      </c>
      <c r="F281" s="15">
        <f t="shared" si="143"/>
        <v>0.37566013235586143</v>
      </c>
      <c r="G281" s="15">
        <f t="shared" si="143"/>
        <v>0.21976237011959143</v>
      </c>
      <c r="H281" s="15">
        <f t="shared" si="143"/>
        <v>0.21976237011959143</v>
      </c>
      <c r="I281" s="15">
        <f t="shared" si="143"/>
        <v>0.1201324689668886</v>
      </c>
      <c r="J281" s="15">
        <f t="shared" si="143"/>
        <v>7.5898490634889433E-3</v>
      </c>
      <c r="K281" s="16">
        <f t="shared" si="143"/>
        <v>7.5898490634889433E-3</v>
      </c>
      <c r="M281" s="50">
        <f t="shared" si="144"/>
        <v>-0.98684609471595852</v>
      </c>
      <c r="O281" s="14">
        <f t="shared" si="145"/>
        <v>0.14742495938895031</v>
      </c>
      <c r="P281" s="15">
        <f t="shared" si="145"/>
        <v>0.14723513003213276</v>
      </c>
      <c r="Q281" s="15">
        <f t="shared" si="145"/>
        <v>0.14723513003213276</v>
      </c>
      <c r="R281" s="15">
        <f t="shared" si="145"/>
        <v>0.24205621433608834</v>
      </c>
      <c r="S281" s="15">
        <f t="shared" si="145"/>
        <v>0.23453959731423807</v>
      </c>
      <c r="T281" s="15">
        <f t="shared" si="145"/>
        <v>0.17146687079901113</v>
      </c>
      <c r="U281" s="15">
        <f t="shared" si="145"/>
        <v>0.17146687079901113</v>
      </c>
      <c r="V281" s="15">
        <f t="shared" si="145"/>
        <v>0.10570065886680816</v>
      </c>
      <c r="W281" s="15">
        <f t="shared" si="145"/>
        <v>7.5322432546823994E-3</v>
      </c>
      <c r="X281" s="16">
        <f t="shared" si="145"/>
        <v>7.5322432546823994E-3</v>
      </c>
      <c r="Y281" s="49">
        <f t="shared" si="147"/>
        <v>1.3821899180777379</v>
      </c>
      <c r="AA281" s="14">
        <f t="shared" si="146"/>
        <v>0.17972661582477745</v>
      </c>
      <c r="AB281" s="15">
        <f t="shared" si="146"/>
        <v>0.17943039762343771</v>
      </c>
      <c r="AC281" s="15">
        <f t="shared" si="146"/>
        <v>0.17943039762343771</v>
      </c>
      <c r="AD281" s="15">
        <f t="shared" si="146"/>
        <v>0.41087208257839936</v>
      </c>
      <c r="AE281" s="15">
        <f t="shared" si="146"/>
        <v>-0.37566013235586143</v>
      </c>
      <c r="AF281" s="15">
        <f t="shared" si="146"/>
        <v>-0.21976237011959143</v>
      </c>
      <c r="AG281" s="15">
        <f t="shared" si="146"/>
        <v>-0.21976237011959143</v>
      </c>
      <c r="AH281" s="15">
        <f t="shared" si="146"/>
        <v>-0.1201324689668886</v>
      </c>
      <c r="AI281" s="15">
        <f t="shared" si="146"/>
        <v>-7.5898490634889433E-3</v>
      </c>
      <c r="AJ281" s="16">
        <f t="shared" si="146"/>
        <v>-7.5898490634889433E-3</v>
      </c>
      <c r="AK281" s="49">
        <f t="shared" si="148"/>
        <v>-1.0375460388586197E-3</v>
      </c>
    </row>
    <row r="282" spans="1:37" x14ac:dyDescent="0.35">
      <c r="A282" t="s">
        <v>17</v>
      </c>
      <c r="B282" s="14">
        <f t="shared" si="143"/>
        <v>0.82027338417522255</v>
      </c>
      <c r="C282" s="15">
        <f t="shared" si="143"/>
        <v>0.82056960237656229</v>
      </c>
      <c r="D282" s="15">
        <f t="shared" si="143"/>
        <v>0.82056960237656229</v>
      </c>
      <c r="E282" s="15">
        <f t="shared" si="143"/>
        <v>0.58912791742160064</v>
      </c>
      <c r="F282" s="15">
        <f t="shared" si="143"/>
        <v>0.37566013235586143</v>
      </c>
      <c r="G282" s="15">
        <f t="shared" si="143"/>
        <v>0.21976237011959143</v>
      </c>
      <c r="H282" s="15">
        <f t="shared" si="143"/>
        <v>0.21976237011959143</v>
      </c>
      <c r="I282" s="15">
        <f t="shared" si="143"/>
        <v>0.1201324689668886</v>
      </c>
      <c r="J282" s="15">
        <f t="shared" si="143"/>
        <v>7.5898490634889433E-3</v>
      </c>
      <c r="K282" s="16">
        <f t="shared" si="143"/>
        <v>7.5898490634889433E-3</v>
      </c>
      <c r="M282" s="50">
        <f t="shared" si="144"/>
        <v>-0.98684609471595852</v>
      </c>
      <c r="O282" s="14">
        <f t="shared" si="145"/>
        <v>0.14742495938895031</v>
      </c>
      <c r="P282" s="15">
        <f t="shared" si="145"/>
        <v>0.14723513003213276</v>
      </c>
      <c r="Q282" s="15">
        <f t="shared" si="145"/>
        <v>0.14723513003213276</v>
      </c>
      <c r="R282" s="15">
        <f t="shared" si="145"/>
        <v>0.24205621433608834</v>
      </c>
      <c r="S282" s="15">
        <f t="shared" si="145"/>
        <v>0.23453959731423807</v>
      </c>
      <c r="T282" s="15">
        <f t="shared" si="145"/>
        <v>0.17146687079901113</v>
      </c>
      <c r="U282" s="15">
        <f t="shared" si="145"/>
        <v>0.17146687079901113</v>
      </c>
      <c r="V282" s="15">
        <f t="shared" si="145"/>
        <v>0.10570065886680816</v>
      </c>
      <c r="W282" s="15">
        <f t="shared" si="145"/>
        <v>7.5322432546823994E-3</v>
      </c>
      <c r="X282" s="16">
        <f t="shared" si="145"/>
        <v>7.5322432546823994E-3</v>
      </c>
      <c r="Y282" s="49">
        <f t="shared" si="147"/>
        <v>1.3821899180777379</v>
      </c>
      <c r="AA282" s="14">
        <f t="shared" si="146"/>
        <v>0.17972661582477745</v>
      </c>
      <c r="AB282" s="15">
        <f t="shared" si="146"/>
        <v>-0.82056960237656229</v>
      </c>
      <c r="AC282" s="15">
        <f t="shared" si="146"/>
        <v>0.17943039762343771</v>
      </c>
      <c r="AD282" s="15">
        <f t="shared" si="146"/>
        <v>-0.58912791742160064</v>
      </c>
      <c r="AE282" s="15">
        <f t="shared" si="146"/>
        <v>0.62433986764413851</v>
      </c>
      <c r="AF282" s="15">
        <f t="shared" si="146"/>
        <v>-0.21976237011959143</v>
      </c>
      <c r="AG282" s="15">
        <f t="shared" si="146"/>
        <v>0.78023762988040857</v>
      </c>
      <c r="AH282" s="15">
        <f t="shared" si="146"/>
        <v>-0.1201324689668886</v>
      </c>
      <c r="AI282" s="15">
        <f t="shared" si="146"/>
        <v>-7.5898490634889433E-3</v>
      </c>
      <c r="AJ282" s="16">
        <f t="shared" si="146"/>
        <v>-7.5898490634889433E-3</v>
      </c>
      <c r="AK282" s="49">
        <f t="shared" si="148"/>
        <v>-1.0375460388586197E-3</v>
      </c>
    </row>
    <row r="283" spans="1:37" x14ac:dyDescent="0.35">
      <c r="A283" t="s">
        <v>18</v>
      </c>
      <c r="B283" s="26">
        <f t="shared" si="143"/>
        <v>0.49919487014769071</v>
      </c>
      <c r="C283" s="27">
        <f t="shared" si="143"/>
        <v>0.49969751342243424</v>
      </c>
      <c r="D283" s="27">
        <f t="shared" si="143"/>
        <v>0.49969751342243424</v>
      </c>
      <c r="E283" s="27">
        <f t="shared" si="143"/>
        <v>0.23847474897893911</v>
      </c>
      <c r="F283" s="27">
        <f t="shared" si="143"/>
        <v>0.11614728473788311</v>
      </c>
      <c r="G283" s="27">
        <f t="shared" si="143"/>
        <v>5.7950260669344666E-2</v>
      </c>
      <c r="H283" s="27">
        <f t="shared" si="143"/>
        <v>5.795026066934468E-2</v>
      </c>
      <c r="I283" s="27">
        <f t="shared" si="143"/>
        <v>2.8955907685906206E-2</v>
      </c>
      <c r="J283" s="27">
        <f t="shared" si="143"/>
        <v>1.6675246480714731E-3</v>
      </c>
      <c r="K283" s="28">
        <f t="shared" si="143"/>
        <v>1.6675246480714731E-3</v>
      </c>
      <c r="M283" s="57">
        <f t="shared" si="144"/>
        <v>-2.5087112484715974</v>
      </c>
      <c r="O283" s="26">
        <f t="shared" si="145"/>
        <v>0.24999935176592092</v>
      </c>
      <c r="P283" s="27">
        <f t="shared" si="145"/>
        <v>0.24999990850187043</v>
      </c>
      <c r="Q283" s="27">
        <f t="shared" si="145"/>
        <v>0.24999990850187043</v>
      </c>
      <c r="R283" s="27">
        <f t="shared" si="145"/>
        <v>0.18160454307837107</v>
      </c>
      <c r="S283" s="27">
        <f t="shared" si="145"/>
        <v>0.10265709298590021</v>
      </c>
      <c r="T283" s="27">
        <f t="shared" si="145"/>
        <v>5.4592027957699671E-2</v>
      </c>
      <c r="U283" s="27">
        <f t="shared" si="145"/>
        <v>5.4592027957699678E-2</v>
      </c>
      <c r="V283" s="27">
        <f t="shared" si="145"/>
        <v>2.8117463095991484E-2</v>
      </c>
      <c r="W283" s="27">
        <f t="shared" si="145"/>
        <v>1.664744009619547E-3</v>
      </c>
      <c r="X283" s="28">
        <f t="shared" si="145"/>
        <v>1.664744009619547E-3</v>
      </c>
      <c r="Y283" s="49">
        <f t="shared" si="147"/>
        <v>1.174891811864563</v>
      </c>
      <c r="AA283" s="26">
        <f t="shared" si="146"/>
        <v>-0.49919487014769071</v>
      </c>
      <c r="AB283" s="27">
        <f t="shared" si="146"/>
        <v>0.50030248657756582</v>
      </c>
      <c r="AC283" s="27">
        <f t="shared" si="146"/>
        <v>-0.49969751342243424</v>
      </c>
      <c r="AD283" s="27">
        <f t="shared" si="146"/>
        <v>0.76152525102106083</v>
      </c>
      <c r="AE283" s="27">
        <f t="shared" si="146"/>
        <v>-0.11614728473788311</v>
      </c>
      <c r="AF283" s="27">
        <f t="shared" si="146"/>
        <v>-5.7950260669344666E-2</v>
      </c>
      <c r="AG283" s="27">
        <f t="shared" si="146"/>
        <v>-5.795026066934468E-2</v>
      </c>
      <c r="AH283" s="27">
        <f t="shared" si="146"/>
        <v>-2.8955907685906206E-2</v>
      </c>
      <c r="AI283" s="27">
        <f t="shared" si="146"/>
        <v>-1.6675246480714731E-3</v>
      </c>
      <c r="AJ283" s="28">
        <f t="shared" si="146"/>
        <v>-1.6675246480714731E-3</v>
      </c>
      <c r="AK283" s="49">
        <f t="shared" si="148"/>
        <v>-1.4034090301198936E-3</v>
      </c>
    </row>
    <row r="284" spans="1:37" x14ac:dyDescent="0.35">
      <c r="O284" s="49">
        <f>SUM(O275:O283)</f>
        <v>0.68120694595064946</v>
      </c>
      <c r="P284" s="49">
        <f t="shared" ref="P284:X284" si="149">SUM(P275:P283)</f>
        <v>0.68057425825965701</v>
      </c>
      <c r="Q284" s="49">
        <f t="shared" si="149"/>
        <v>0.68057425825965701</v>
      </c>
      <c r="R284" s="49">
        <f t="shared" si="149"/>
        <v>1.0380915195862388</v>
      </c>
      <c r="S284" s="49">
        <f t="shared" si="149"/>
        <v>1.2525384658184564</v>
      </c>
      <c r="T284" s="49">
        <f t="shared" si="149"/>
        <v>1.3671456012671972</v>
      </c>
      <c r="U284" s="49">
        <f t="shared" si="149"/>
        <v>1.3671456012671972</v>
      </c>
      <c r="V284" s="49">
        <f t="shared" si="149"/>
        <v>1.3731778235524938</v>
      </c>
      <c r="W284" s="49">
        <f t="shared" si="149"/>
        <v>0.63717565214633687</v>
      </c>
      <c r="X284" s="49">
        <f t="shared" si="149"/>
        <v>0.63717565214633687</v>
      </c>
      <c r="AA284" s="49">
        <f>SUM(AA275:AA283)</f>
        <v>5.4248815238588932E-4</v>
      </c>
      <c r="AB284" s="49">
        <f t="shared" ref="AB284:AJ284" si="150">SUM(AB275:AB283)</f>
        <v>5.3550029513160791E-4</v>
      </c>
      <c r="AC284" s="49">
        <f t="shared" si="150"/>
        <v>5.355002951315524E-4</v>
      </c>
      <c r="AD284" s="49">
        <f t="shared" si="150"/>
        <v>5.1484764093145952E-4</v>
      </c>
      <c r="AE284" s="49">
        <f t="shared" si="150"/>
        <v>2.6429033449376638E-4</v>
      </c>
      <c r="AF284" s="49">
        <f t="shared" si="150"/>
        <v>-9.7852600047187988E-5</v>
      </c>
      <c r="AG284" s="49">
        <f t="shared" si="150"/>
        <v>-9.7852600047201865E-5</v>
      </c>
      <c r="AH284" s="49">
        <f t="shared" si="150"/>
        <v>-4.9467850245340714E-4</v>
      </c>
      <c r="AI284" s="49">
        <f t="shared" si="150"/>
        <v>-1.3092617085935013E-3</v>
      </c>
      <c r="AJ284" s="49">
        <f t="shared" si="150"/>
        <v>-1.3092617085934458E-3</v>
      </c>
      <c r="AK284" s="49">
        <f>SUMSQ(AK275:AK283)</f>
        <v>7.7049737788762661E-6</v>
      </c>
    </row>
    <row r="285" spans="1:37" x14ac:dyDescent="0.35">
      <c r="A285" t="s">
        <v>20</v>
      </c>
      <c r="B285" s="58">
        <f t="shared" ref="B285:K285" si="151">B268-AA284/O284</f>
        <v>-2.5050925888445126</v>
      </c>
      <c r="C285" s="59">
        <f t="shared" si="151"/>
        <v>-2.5070936373192025</v>
      </c>
      <c r="D285" s="59">
        <f t="shared" si="151"/>
        <v>-2.5070936373192025</v>
      </c>
      <c r="E285" s="59">
        <f t="shared" si="151"/>
        <v>-1.3469528028046225</v>
      </c>
      <c r="F285" s="59">
        <f t="shared" si="151"/>
        <v>-0.47829639626925419</v>
      </c>
      <c r="G285" s="59">
        <f t="shared" si="151"/>
        <v>0.28102783362409883</v>
      </c>
      <c r="H285" s="59">
        <f t="shared" si="151"/>
        <v>0.28102783362409878</v>
      </c>
      <c r="I285" s="59">
        <f t="shared" si="151"/>
        <v>1.0054411238578957</v>
      </c>
      <c r="J285" s="59">
        <f t="shared" si="151"/>
        <v>3.8892841237870068</v>
      </c>
      <c r="K285" s="60">
        <f t="shared" si="151"/>
        <v>3.8892841237870068</v>
      </c>
      <c r="L285" s="49">
        <f>AVERAGE(B285:K285)</f>
        <v>1.535976123313354E-4</v>
      </c>
    </row>
    <row r="286" spans="1:37" x14ac:dyDescent="0.35">
      <c r="A286" t="s">
        <v>21</v>
      </c>
      <c r="B286" s="29">
        <f>B285-L285</f>
        <v>-2.5052461864568438</v>
      </c>
      <c r="C286" s="46">
        <f>C285-L285</f>
        <v>-2.5072472349315338</v>
      </c>
      <c r="D286" s="46">
        <f>D285-L285</f>
        <v>-2.5072472349315338</v>
      </c>
      <c r="E286" s="46">
        <f>E285-L285</f>
        <v>-1.3471064004169537</v>
      </c>
      <c r="F286" s="46">
        <f>F285-L285</f>
        <v>-0.47844999388158554</v>
      </c>
      <c r="G286" s="46">
        <f>G285-L285</f>
        <v>0.28087423601176748</v>
      </c>
      <c r="H286" s="46">
        <f>H285-L285</f>
        <v>0.28087423601176742</v>
      </c>
      <c r="I286" s="46">
        <f>I285-L285</f>
        <v>1.0052875262455645</v>
      </c>
      <c r="J286" s="46">
        <f>J285-L285</f>
        <v>3.8891305261746756</v>
      </c>
      <c r="K286" s="30">
        <f>K285-L285</f>
        <v>3.8891305261746756</v>
      </c>
      <c r="L286" s="49">
        <f>AVERAGE(B286:K286)</f>
        <v>0</v>
      </c>
    </row>
    <row r="287" spans="1:37" x14ac:dyDescent="0.35">
      <c r="L287" s="49"/>
    </row>
    <row r="288" spans="1:37" x14ac:dyDescent="0.35">
      <c r="A288" t="s">
        <v>23</v>
      </c>
      <c r="B288" s="4">
        <f>B270+1</f>
        <v>16</v>
      </c>
    </row>
    <row r="289" spans="1:37" x14ac:dyDescent="0.35">
      <c r="B289" s="4"/>
    </row>
    <row r="290" spans="1:37" x14ac:dyDescent="0.35">
      <c r="B290" t="s">
        <v>1</v>
      </c>
      <c r="O290" t="s">
        <v>26</v>
      </c>
      <c r="AA290" t="s">
        <v>27</v>
      </c>
    </row>
    <row r="292" spans="1:37" x14ac:dyDescent="0.35">
      <c r="B292">
        <v>1</v>
      </c>
      <c r="C292">
        <v>2</v>
      </c>
      <c r="D292">
        <v>3</v>
      </c>
      <c r="E292">
        <v>4</v>
      </c>
      <c r="F292">
        <v>5</v>
      </c>
      <c r="G292">
        <v>6</v>
      </c>
      <c r="H292">
        <v>7</v>
      </c>
      <c r="I292">
        <v>8</v>
      </c>
      <c r="J292">
        <v>9</v>
      </c>
      <c r="K292">
        <v>10</v>
      </c>
      <c r="M292" t="s">
        <v>3</v>
      </c>
      <c r="O292">
        <v>1</v>
      </c>
      <c r="P292">
        <v>2</v>
      </c>
      <c r="Q292">
        <v>3</v>
      </c>
      <c r="R292">
        <v>4</v>
      </c>
      <c r="S292">
        <v>5</v>
      </c>
      <c r="T292">
        <v>6</v>
      </c>
      <c r="U292">
        <v>7</v>
      </c>
      <c r="V292">
        <v>8</v>
      </c>
      <c r="W292">
        <v>9</v>
      </c>
      <c r="X292">
        <v>10</v>
      </c>
      <c r="AA292">
        <v>1</v>
      </c>
      <c r="AB292">
        <v>2</v>
      </c>
      <c r="AC292">
        <v>3</v>
      </c>
      <c r="AD292">
        <v>4</v>
      </c>
      <c r="AE292">
        <v>5</v>
      </c>
      <c r="AF292">
        <v>6</v>
      </c>
      <c r="AG292">
        <v>7</v>
      </c>
      <c r="AH292">
        <v>8</v>
      </c>
      <c r="AI292">
        <v>9</v>
      </c>
      <c r="AJ292">
        <v>10</v>
      </c>
    </row>
    <row r="293" spans="1:37" x14ac:dyDescent="0.35">
      <c r="A293" t="s">
        <v>6</v>
      </c>
      <c r="B293" s="5">
        <f t="shared" ref="B293:K301" si="152">EXP($M275-B$286)/(1+EXP($M275-B$286))</f>
        <v>0.9986427740564191</v>
      </c>
      <c r="C293" s="47">
        <f t="shared" si="152"/>
        <v>0.99864548354081717</v>
      </c>
      <c r="D293" s="47">
        <f t="shared" si="152"/>
        <v>0.99864548354081717</v>
      </c>
      <c r="E293" s="47">
        <f t="shared" si="152"/>
        <v>0.99569135766149375</v>
      </c>
      <c r="F293" s="47">
        <f t="shared" si="152"/>
        <v>0.98979033249519022</v>
      </c>
      <c r="G293" s="47">
        <f t="shared" si="152"/>
        <v>0.97843396846507047</v>
      </c>
      <c r="H293" s="47">
        <f t="shared" si="152"/>
        <v>0.97843396846507047</v>
      </c>
      <c r="I293" s="47">
        <f t="shared" si="152"/>
        <v>0.95649586809746756</v>
      </c>
      <c r="J293" s="47">
        <f t="shared" si="152"/>
        <v>0.5514615104236894</v>
      </c>
      <c r="K293" s="7">
        <f t="shared" si="152"/>
        <v>0.5514615104236894</v>
      </c>
      <c r="M293" s="48">
        <f t="shared" ref="M293:M301" si="153">M275+AK293/Y293</f>
        <v>4.0972835516666297</v>
      </c>
      <c r="O293" s="5">
        <f t="shared" ref="O293:X301" si="154">B293*(1-B293)</f>
        <v>1.3553838813189685E-3</v>
      </c>
      <c r="P293" s="47">
        <f t="shared" si="154"/>
        <v>1.3526817443446336E-3</v>
      </c>
      <c r="Q293" s="47">
        <f t="shared" si="154"/>
        <v>1.3526817443446336E-3</v>
      </c>
      <c r="R293" s="47">
        <f t="shared" si="154"/>
        <v>4.2900779397050835E-3</v>
      </c>
      <c r="S293" s="47">
        <f t="shared" si="154"/>
        <v>1.0105430194251015E-2</v>
      </c>
      <c r="T293" s="47">
        <f t="shared" si="154"/>
        <v>2.1100937818763956E-2</v>
      </c>
      <c r="U293" s="47">
        <f t="shared" si="154"/>
        <v>2.1100937818763956E-2</v>
      </c>
      <c r="V293" s="47">
        <f t="shared" si="154"/>
        <v>4.1611522409939497E-2</v>
      </c>
      <c r="W293" s="47">
        <f t="shared" si="154"/>
        <v>0.24735171294491251</v>
      </c>
      <c r="X293" s="7">
        <f t="shared" si="154"/>
        <v>0.24735171294491251</v>
      </c>
      <c r="Y293" s="49">
        <f>SUM(O293:X293)</f>
        <v>0.59697307944125677</v>
      </c>
      <c r="AA293" s="5" t="str">
        <f t="shared" ref="AA293:AJ301" si="155">IF(ISNUMBER(B5),B5-B293,"")</f>
        <v/>
      </c>
      <c r="AB293" s="47">
        <f t="shared" si="155"/>
        <v>1.3545164591828307E-3</v>
      </c>
      <c r="AC293" s="47">
        <f t="shared" si="155"/>
        <v>1.3545164591828307E-3</v>
      </c>
      <c r="AD293" s="47">
        <f t="shared" si="155"/>
        <v>4.3086423385062522E-3</v>
      </c>
      <c r="AE293" s="47">
        <f t="shared" si="155"/>
        <v>1.0209667504809783E-2</v>
      </c>
      <c r="AF293" s="47">
        <f t="shared" si="155"/>
        <v>2.1566031534929531E-2</v>
      </c>
      <c r="AG293" s="47">
        <f t="shared" si="155"/>
        <v>2.1566031534929531E-2</v>
      </c>
      <c r="AH293" s="47">
        <f t="shared" si="155"/>
        <v>4.3504131902532439E-2</v>
      </c>
      <c r="AI293" s="47">
        <f t="shared" si="155"/>
        <v>-0.5514615104236894</v>
      </c>
      <c r="AJ293" s="7">
        <f t="shared" si="155"/>
        <v>0.4485384895763106</v>
      </c>
      <c r="AK293" s="49">
        <f>SUM(AA293:AJ293)</f>
        <v>9.4051688669438693E-4</v>
      </c>
    </row>
    <row r="294" spans="1:37" x14ac:dyDescent="0.35">
      <c r="A294" t="s">
        <v>7</v>
      </c>
      <c r="B294" s="14">
        <f t="shared" si="152"/>
        <v>0.9939402278326066</v>
      </c>
      <c r="C294" s="15">
        <f t="shared" si="152"/>
        <v>0.99395226834544026</v>
      </c>
      <c r="D294" s="15">
        <f t="shared" si="152"/>
        <v>0.99395226834544026</v>
      </c>
      <c r="E294" s="15">
        <f t="shared" si="152"/>
        <v>0.9809576731689601</v>
      </c>
      <c r="F294" s="15">
        <f t="shared" si="152"/>
        <v>0.95577400186318096</v>
      </c>
      <c r="G294" s="15">
        <f t="shared" si="152"/>
        <v>0.9100204333517663</v>
      </c>
      <c r="H294" s="15">
        <f t="shared" si="152"/>
        <v>0.9100204333517663</v>
      </c>
      <c r="I294" s="15">
        <f t="shared" si="152"/>
        <v>0.83054168540376216</v>
      </c>
      <c r="J294" s="15">
        <f t="shared" si="152"/>
        <v>0.21511375014421411</v>
      </c>
      <c r="K294" s="16">
        <f t="shared" si="152"/>
        <v>0.21511375014421411</v>
      </c>
      <c r="M294" s="50">
        <f t="shared" si="153"/>
        <v>2.5956093784045224</v>
      </c>
      <c r="O294" s="14">
        <f t="shared" si="154"/>
        <v>6.02305132867268E-3</v>
      </c>
      <c r="P294" s="15">
        <f t="shared" si="154"/>
        <v>6.0111565963941764E-3</v>
      </c>
      <c r="Q294" s="15">
        <f t="shared" si="154"/>
        <v>6.0111565963941764E-3</v>
      </c>
      <c r="R294" s="15">
        <f t="shared" si="154"/>
        <v>1.8679716619899759E-2</v>
      </c>
      <c r="S294" s="15">
        <f t="shared" si="154"/>
        <v>4.2270059225621125E-2</v>
      </c>
      <c r="T294" s="15">
        <f t="shared" si="154"/>
        <v>8.1883244234029776E-2</v>
      </c>
      <c r="U294" s="15">
        <f t="shared" si="154"/>
        <v>8.1883244234029776E-2</v>
      </c>
      <c r="V294" s="15">
        <f t="shared" si="154"/>
        <v>0.14074219421044032</v>
      </c>
      <c r="W294" s="15">
        <f t="shared" si="154"/>
        <v>0.16883982464310673</v>
      </c>
      <c r="X294" s="16">
        <f t="shared" si="154"/>
        <v>0.16883982464310673</v>
      </c>
      <c r="Y294" s="49">
        <f t="shared" ref="Y294:Y301" si="156">SUM(O294:X294)</f>
        <v>0.72118347233169522</v>
      </c>
      <c r="AA294" s="14">
        <f t="shared" si="155"/>
        <v>6.0597721673933957E-3</v>
      </c>
      <c r="AB294" s="15">
        <f t="shared" si="155"/>
        <v>6.0477316545597404E-3</v>
      </c>
      <c r="AC294" s="15">
        <f t="shared" si="155"/>
        <v>6.0477316545597404E-3</v>
      </c>
      <c r="AD294" s="15">
        <f t="shared" si="155"/>
        <v>-0.9809576731689601</v>
      </c>
      <c r="AE294" s="15">
        <f t="shared" si="155"/>
        <v>4.4225998136819045E-2</v>
      </c>
      <c r="AF294" s="15">
        <f t="shared" si="155"/>
        <v>8.99795666482337E-2</v>
      </c>
      <c r="AG294" s="15">
        <f t="shared" si="155"/>
        <v>8.99795666482337E-2</v>
      </c>
      <c r="AH294" s="15">
        <f t="shared" si="155"/>
        <v>0.16945831459623784</v>
      </c>
      <c r="AI294" s="15">
        <f t="shared" si="155"/>
        <v>0.78488624985578592</v>
      </c>
      <c r="AJ294" s="16">
        <f t="shared" si="155"/>
        <v>-0.21511375014421411</v>
      </c>
      <c r="AK294" s="49">
        <f t="shared" ref="AK294:AK301" si="157">SUM(AA294:AJ294)</f>
        <v>6.1350804864887531E-4</v>
      </c>
    </row>
    <row r="295" spans="1:37" x14ac:dyDescent="0.35">
      <c r="A295" t="s">
        <v>8</v>
      </c>
      <c r="B295" s="14">
        <f t="shared" si="152"/>
        <v>0.98013292560536858</v>
      </c>
      <c r="C295" s="15">
        <f t="shared" si="152"/>
        <v>0.98017185335558366</v>
      </c>
      <c r="D295" s="15">
        <f t="shared" si="152"/>
        <v>0.98017185335558366</v>
      </c>
      <c r="E295" s="15">
        <f t="shared" si="152"/>
        <v>0.9393737012589819</v>
      </c>
      <c r="F295" s="15">
        <f t="shared" si="152"/>
        <v>0.86666967373444626</v>
      </c>
      <c r="G295" s="15">
        <f t="shared" si="152"/>
        <v>0.75259563406990315</v>
      </c>
      <c r="H295" s="15">
        <f t="shared" si="152"/>
        <v>0.75259563406990315</v>
      </c>
      <c r="I295" s="15">
        <f t="shared" si="152"/>
        <v>0.59582298493909258</v>
      </c>
      <c r="J295" s="15">
        <f t="shared" si="152"/>
        <v>7.6156495163190702E-2</v>
      </c>
      <c r="K295" s="16">
        <f t="shared" si="152"/>
        <v>7.6156495163190702E-2</v>
      </c>
      <c r="M295" s="50">
        <f t="shared" si="153"/>
        <v>1.3935333178145495</v>
      </c>
      <c r="O295" s="14">
        <f t="shared" si="154"/>
        <v>1.9472373749629603E-2</v>
      </c>
      <c r="P295" s="15">
        <f t="shared" si="154"/>
        <v>1.9434991245063864E-2</v>
      </c>
      <c r="Q295" s="15">
        <f t="shared" si="154"/>
        <v>1.9434991245063864E-2</v>
      </c>
      <c r="R295" s="15">
        <f t="shared" si="154"/>
        <v>5.6950750641982927E-2</v>
      </c>
      <c r="S295" s="15">
        <f t="shared" si="154"/>
        <v>0.11555335036347474</v>
      </c>
      <c r="T295" s="15">
        <f t="shared" si="154"/>
        <v>0.18619544564882359</v>
      </c>
      <c r="U295" s="15">
        <f t="shared" si="154"/>
        <v>0.18619544564882359</v>
      </c>
      <c r="V295" s="15">
        <f t="shared" si="154"/>
        <v>0.24081795555736243</v>
      </c>
      <c r="W295" s="15">
        <f t="shared" si="154"/>
        <v>7.0356683407649612E-2</v>
      </c>
      <c r="X295" s="16">
        <f t="shared" si="154"/>
        <v>7.0356683407649612E-2</v>
      </c>
      <c r="Y295" s="49">
        <f t="shared" si="156"/>
        <v>0.98476867091552389</v>
      </c>
      <c r="AA295" s="14">
        <f t="shared" si="155"/>
        <v>1.9867074394631423E-2</v>
      </c>
      <c r="AB295" s="15">
        <f t="shared" si="155"/>
        <v>1.9828146644416345E-2</v>
      </c>
      <c r="AC295" s="15">
        <f t="shared" si="155"/>
        <v>1.9828146644416345E-2</v>
      </c>
      <c r="AD295" s="15">
        <f t="shared" si="155"/>
        <v>6.0626298741018103E-2</v>
      </c>
      <c r="AE295" s="15">
        <f t="shared" si="155"/>
        <v>0.13333032626555374</v>
      </c>
      <c r="AF295" s="15">
        <f t="shared" si="155"/>
        <v>0.24740436593009685</v>
      </c>
      <c r="AG295" s="15">
        <f t="shared" si="155"/>
        <v>-0.75259563406990315</v>
      </c>
      <c r="AH295" s="15">
        <f t="shared" si="155"/>
        <v>0.40417701506090742</v>
      </c>
      <c r="AI295" s="15">
        <f t="shared" si="155"/>
        <v>-7.6156495163190702E-2</v>
      </c>
      <c r="AJ295" s="16">
        <f t="shared" si="155"/>
        <v>-7.6156495163190702E-2</v>
      </c>
      <c r="AK295" s="49">
        <f t="shared" si="157"/>
        <v>1.5274928475567107E-4</v>
      </c>
    </row>
    <row r="296" spans="1:37" x14ac:dyDescent="0.35">
      <c r="A296" t="s">
        <v>10</v>
      </c>
      <c r="B296" s="14">
        <f t="shared" si="152"/>
        <v>0.98013292560536858</v>
      </c>
      <c r="C296" s="15">
        <f t="shared" si="152"/>
        <v>0.98017185335558366</v>
      </c>
      <c r="D296" s="15">
        <f t="shared" si="152"/>
        <v>0.98017185335558366</v>
      </c>
      <c r="E296" s="15">
        <f t="shared" si="152"/>
        <v>0.9393737012589819</v>
      </c>
      <c r="F296" s="15">
        <f t="shared" si="152"/>
        <v>0.86666967373444626</v>
      </c>
      <c r="G296" s="15">
        <f t="shared" si="152"/>
        <v>0.75259563406990315</v>
      </c>
      <c r="H296" s="15">
        <f t="shared" si="152"/>
        <v>0.75259563406990315</v>
      </c>
      <c r="I296" s="15">
        <f t="shared" si="152"/>
        <v>0.59582298493909258</v>
      </c>
      <c r="J296" s="15">
        <f t="shared" si="152"/>
        <v>7.6156495163190702E-2</v>
      </c>
      <c r="K296" s="16">
        <f t="shared" si="152"/>
        <v>7.6156495163190702E-2</v>
      </c>
      <c r="M296" s="50">
        <f t="shared" si="153"/>
        <v>1.3935333178145495</v>
      </c>
      <c r="O296" s="14">
        <f t="shared" si="154"/>
        <v>1.9472373749629603E-2</v>
      </c>
      <c r="P296" s="15">
        <f t="shared" si="154"/>
        <v>1.9434991245063864E-2</v>
      </c>
      <c r="Q296" s="15">
        <f t="shared" si="154"/>
        <v>1.9434991245063864E-2</v>
      </c>
      <c r="R296" s="15">
        <f t="shared" si="154"/>
        <v>5.6950750641982927E-2</v>
      </c>
      <c r="S296" s="15">
        <f t="shared" si="154"/>
        <v>0.11555335036347474</v>
      </c>
      <c r="T296" s="15">
        <f t="shared" si="154"/>
        <v>0.18619544564882359</v>
      </c>
      <c r="U296" s="15">
        <f t="shared" si="154"/>
        <v>0.18619544564882359</v>
      </c>
      <c r="V296" s="15">
        <f t="shared" si="154"/>
        <v>0.24081795555736243</v>
      </c>
      <c r="W296" s="15">
        <f t="shared" si="154"/>
        <v>7.0356683407649612E-2</v>
      </c>
      <c r="X296" s="16">
        <f t="shared" si="154"/>
        <v>7.0356683407649612E-2</v>
      </c>
      <c r="Y296" s="49">
        <f t="shared" si="156"/>
        <v>0.98476867091552389</v>
      </c>
      <c r="AA296" s="14">
        <f t="shared" si="155"/>
        <v>1.9867074394631423E-2</v>
      </c>
      <c r="AB296" s="15">
        <f t="shared" si="155"/>
        <v>1.9828146644416345E-2</v>
      </c>
      <c r="AC296" s="15">
        <f t="shared" si="155"/>
        <v>1.9828146644416345E-2</v>
      </c>
      <c r="AD296" s="15">
        <f t="shared" si="155"/>
        <v>6.0626298741018103E-2</v>
      </c>
      <c r="AE296" s="15">
        <f t="shared" si="155"/>
        <v>0.13333032626555374</v>
      </c>
      <c r="AF296" s="15">
        <f t="shared" si="155"/>
        <v>0.24740436593009685</v>
      </c>
      <c r="AG296" s="15">
        <f t="shared" si="155"/>
        <v>-0.75259563406990315</v>
      </c>
      <c r="AH296" s="15">
        <f t="shared" si="155"/>
        <v>0.40417701506090742</v>
      </c>
      <c r="AI296" s="15">
        <f t="shared" si="155"/>
        <v>-7.6156495163190702E-2</v>
      </c>
      <c r="AJ296" s="16">
        <f t="shared" si="155"/>
        <v>-7.6156495163190702E-2</v>
      </c>
      <c r="AK296" s="49">
        <f t="shared" si="157"/>
        <v>1.5274928475567107E-4</v>
      </c>
    </row>
    <row r="297" spans="1:37" x14ac:dyDescent="0.35">
      <c r="A297" t="s">
        <v>11</v>
      </c>
      <c r="B297" s="14">
        <f t="shared" si="152"/>
        <v>0.9528195965017705</v>
      </c>
      <c r="C297" s="15">
        <f t="shared" si="152"/>
        <v>0.95290947099486001</v>
      </c>
      <c r="D297" s="15">
        <f t="shared" si="152"/>
        <v>0.95290947099486001</v>
      </c>
      <c r="E297" s="15">
        <f t="shared" si="152"/>
        <v>0.86381062411184328</v>
      </c>
      <c r="F297" s="15">
        <f t="shared" si="152"/>
        <v>0.72684041685909428</v>
      </c>
      <c r="G297" s="15">
        <f t="shared" si="152"/>
        <v>0.55461288397732245</v>
      </c>
      <c r="H297" s="15">
        <f t="shared" si="152"/>
        <v>0.55461288397732245</v>
      </c>
      <c r="I297" s="15">
        <f t="shared" si="152"/>
        <v>0.37634600951319158</v>
      </c>
      <c r="J297" s="15">
        <f t="shared" si="152"/>
        <v>3.2643234271985136E-2</v>
      </c>
      <c r="K297" s="16">
        <f t="shared" si="152"/>
        <v>3.2643234271985136E-2</v>
      </c>
      <c r="M297" s="50">
        <f t="shared" si="153"/>
        <v>0.50008182550374425</v>
      </c>
      <c r="O297" s="14">
        <f t="shared" si="154"/>
        <v>4.4954413023973752E-2</v>
      </c>
      <c r="P297" s="15">
        <f t="shared" si="154"/>
        <v>4.4873011083156063E-2</v>
      </c>
      <c r="Q297" s="15">
        <f t="shared" si="154"/>
        <v>4.4873011083156063E-2</v>
      </c>
      <c r="R297" s="15">
        <f t="shared" si="154"/>
        <v>0.11764182978335107</v>
      </c>
      <c r="S297" s="15">
        <f t="shared" si="154"/>
        <v>0.19854342527919233</v>
      </c>
      <c r="T297" s="15">
        <f t="shared" si="154"/>
        <v>0.24701743290367953</v>
      </c>
      <c r="U297" s="15">
        <f t="shared" si="154"/>
        <v>0.24701743290367953</v>
      </c>
      <c r="V297" s="15">
        <f t="shared" si="154"/>
        <v>0.23470969063668828</v>
      </c>
      <c r="W297" s="15">
        <f t="shared" si="154"/>
        <v>3.1577653528249434E-2</v>
      </c>
      <c r="X297" s="16">
        <f t="shared" si="154"/>
        <v>3.1577653528249434E-2</v>
      </c>
      <c r="Y297" s="49">
        <f t="shared" si="156"/>
        <v>1.2427855537533756</v>
      </c>
      <c r="AA297" s="14">
        <f t="shared" si="155"/>
        <v>4.7180403498229495E-2</v>
      </c>
      <c r="AB297" s="15">
        <f t="shared" si="155"/>
        <v>4.7090529005139992E-2</v>
      </c>
      <c r="AC297" s="15">
        <f t="shared" si="155"/>
        <v>4.7090529005139992E-2</v>
      </c>
      <c r="AD297" s="15">
        <f t="shared" si="155"/>
        <v>0.13618937588815672</v>
      </c>
      <c r="AE297" s="15">
        <f t="shared" si="155"/>
        <v>-0.72684041685909428</v>
      </c>
      <c r="AF297" s="15">
        <f t="shared" si="155"/>
        <v>0.44538711602267755</v>
      </c>
      <c r="AG297" s="15">
        <f t="shared" si="155"/>
        <v>0.44538711602267755</v>
      </c>
      <c r="AH297" s="15">
        <f t="shared" si="155"/>
        <v>-0.37634600951319158</v>
      </c>
      <c r="AI297" s="15">
        <f t="shared" si="155"/>
        <v>-3.2643234271985136E-2</v>
      </c>
      <c r="AJ297" s="16">
        <f t="shared" si="155"/>
        <v>-3.2643234271985136E-2</v>
      </c>
      <c r="AK297" s="49">
        <f t="shared" si="157"/>
        <v>-1.4782547423483616E-4</v>
      </c>
    </row>
    <row r="298" spans="1:37" x14ac:dyDescent="0.35">
      <c r="A298" t="s">
        <v>13</v>
      </c>
      <c r="B298" s="14">
        <f t="shared" si="152"/>
        <v>0.9528195965017705</v>
      </c>
      <c r="C298" s="15">
        <f t="shared" si="152"/>
        <v>0.95290947099486001</v>
      </c>
      <c r="D298" s="15">
        <f t="shared" si="152"/>
        <v>0.95290947099486001</v>
      </c>
      <c r="E298" s="15">
        <f t="shared" si="152"/>
        <v>0.86381062411184328</v>
      </c>
      <c r="F298" s="15">
        <f t="shared" si="152"/>
        <v>0.72684041685909428</v>
      </c>
      <c r="G298" s="15">
        <f t="shared" si="152"/>
        <v>0.55461288397732245</v>
      </c>
      <c r="H298" s="15">
        <f t="shared" si="152"/>
        <v>0.55461288397732245</v>
      </c>
      <c r="I298" s="15">
        <f t="shared" si="152"/>
        <v>0.37634600951319158</v>
      </c>
      <c r="J298" s="15">
        <f t="shared" si="152"/>
        <v>3.2643234271985136E-2</v>
      </c>
      <c r="K298" s="16">
        <f t="shared" si="152"/>
        <v>3.2643234271985136E-2</v>
      </c>
      <c r="M298" s="50">
        <f t="shared" si="153"/>
        <v>0.50008182550374425</v>
      </c>
      <c r="O298" s="14">
        <f t="shared" si="154"/>
        <v>4.4954413023973752E-2</v>
      </c>
      <c r="P298" s="15">
        <f t="shared" si="154"/>
        <v>4.4873011083156063E-2</v>
      </c>
      <c r="Q298" s="15">
        <f t="shared" si="154"/>
        <v>4.4873011083156063E-2</v>
      </c>
      <c r="R298" s="15">
        <f t="shared" si="154"/>
        <v>0.11764182978335107</v>
      </c>
      <c r="S298" s="15">
        <f t="shared" si="154"/>
        <v>0.19854342527919233</v>
      </c>
      <c r="T298" s="15">
        <f t="shared" si="154"/>
        <v>0.24701743290367953</v>
      </c>
      <c r="U298" s="15">
        <f t="shared" si="154"/>
        <v>0.24701743290367953</v>
      </c>
      <c r="V298" s="15">
        <f t="shared" si="154"/>
        <v>0.23470969063668828</v>
      </c>
      <c r="W298" s="15">
        <f t="shared" si="154"/>
        <v>3.1577653528249434E-2</v>
      </c>
      <c r="X298" s="16">
        <f t="shared" si="154"/>
        <v>3.1577653528249434E-2</v>
      </c>
      <c r="Y298" s="49">
        <f t="shared" si="156"/>
        <v>1.2427855537533756</v>
      </c>
      <c r="AA298" s="14">
        <f t="shared" si="155"/>
        <v>4.7180403498229495E-2</v>
      </c>
      <c r="AB298" s="15">
        <f t="shared" si="155"/>
        <v>4.7090529005139992E-2</v>
      </c>
      <c r="AC298" s="15">
        <f t="shared" si="155"/>
        <v>4.7090529005139992E-2</v>
      </c>
      <c r="AD298" s="15">
        <f t="shared" si="155"/>
        <v>0.13618937588815672</v>
      </c>
      <c r="AE298" s="15">
        <f t="shared" si="155"/>
        <v>0.27315958314090572</v>
      </c>
      <c r="AF298" s="15">
        <f t="shared" si="155"/>
        <v>-0.55461288397732245</v>
      </c>
      <c r="AG298" s="15">
        <f t="shared" si="155"/>
        <v>0.44538711602267755</v>
      </c>
      <c r="AH298" s="15">
        <f t="shared" si="155"/>
        <v>-0.37634600951319158</v>
      </c>
      <c r="AI298" s="15">
        <f t="shared" si="155"/>
        <v>-3.2643234271985136E-2</v>
      </c>
      <c r="AJ298" s="16">
        <f t="shared" si="155"/>
        <v>-3.2643234271985136E-2</v>
      </c>
      <c r="AK298" s="49">
        <f t="shared" si="157"/>
        <v>-1.4782547423483616E-4</v>
      </c>
    </row>
    <row r="299" spans="1:37" x14ac:dyDescent="0.35">
      <c r="A299" t="s">
        <v>15</v>
      </c>
      <c r="B299" s="14">
        <f t="shared" si="152"/>
        <v>0.82030276513786371</v>
      </c>
      <c r="C299" s="15">
        <f t="shared" si="152"/>
        <v>0.82059754293311604</v>
      </c>
      <c r="D299" s="15">
        <f t="shared" si="152"/>
        <v>0.82059754293311604</v>
      </c>
      <c r="E299" s="15">
        <f t="shared" si="152"/>
        <v>0.58910344526772951</v>
      </c>
      <c r="F299" s="15">
        <f t="shared" si="152"/>
        <v>0.3755695921365706</v>
      </c>
      <c r="G299" s="15">
        <f t="shared" si="152"/>
        <v>0.21964774362009615</v>
      </c>
      <c r="H299" s="15">
        <f t="shared" si="152"/>
        <v>0.21964774362009618</v>
      </c>
      <c r="I299" s="15">
        <f t="shared" si="152"/>
        <v>0.1200313185467005</v>
      </c>
      <c r="J299" s="15">
        <f t="shared" si="152"/>
        <v>7.5699007787292643E-3</v>
      </c>
      <c r="K299" s="16">
        <f t="shared" si="152"/>
        <v>7.5699007787292643E-3</v>
      </c>
      <c r="M299" s="50">
        <f t="shared" si="153"/>
        <v>-0.98730742221218515</v>
      </c>
      <c r="O299" s="14">
        <f t="shared" si="154"/>
        <v>0.14740613864503851</v>
      </c>
      <c r="P299" s="15">
        <f t="shared" si="154"/>
        <v>0.14721721546524882</v>
      </c>
      <c r="Q299" s="15">
        <f t="shared" si="154"/>
        <v>0.14721721546524882</v>
      </c>
      <c r="R299" s="15">
        <f t="shared" si="154"/>
        <v>0.24206057604142073</v>
      </c>
      <c r="S299" s="15">
        <f t="shared" si="154"/>
        <v>0.23451707359894061</v>
      </c>
      <c r="T299" s="15">
        <f t="shared" si="154"/>
        <v>0.17140261234269666</v>
      </c>
      <c r="U299" s="15">
        <f t="shared" si="154"/>
        <v>0.17140261234269666</v>
      </c>
      <c r="V299" s="15">
        <f t="shared" si="154"/>
        <v>0.10562380111464102</v>
      </c>
      <c r="W299" s="15">
        <f t="shared" si="154"/>
        <v>7.5125973809294592E-3</v>
      </c>
      <c r="X299" s="16">
        <f t="shared" si="154"/>
        <v>7.5125973809294592E-3</v>
      </c>
      <c r="Y299" s="49">
        <f t="shared" si="156"/>
        <v>1.3818724397777906</v>
      </c>
      <c r="AA299" s="14">
        <f t="shared" si="155"/>
        <v>0.17969723486213629</v>
      </c>
      <c r="AB299" s="15">
        <f t="shared" si="155"/>
        <v>0.17940245706688396</v>
      </c>
      <c r="AC299" s="15">
        <f t="shared" si="155"/>
        <v>0.17940245706688396</v>
      </c>
      <c r="AD299" s="15">
        <f t="shared" si="155"/>
        <v>0.41089655473227049</v>
      </c>
      <c r="AE299" s="15">
        <f t="shared" si="155"/>
        <v>-0.3755695921365706</v>
      </c>
      <c r="AF299" s="15">
        <f t="shared" si="155"/>
        <v>-0.21964774362009615</v>
      </c>
      <c r="AG299" s="15">
        <f t="shared" si="155"/>
        <v>-0.21964774362009618</v>
      </c>
      <c r="AH299" s="15">
        <f t="shared" si="155"/>
        <v>-0.1200313185467005</v>
      </c>
      <c r="AI299" s="15">
        <f t="shared" si="155"/>
        <v>-7.5699007787292643E-3</v>
      </c>
      <c r="AJ299" s="16">
        <f t="shared" si="155"/>
        <v>-7.5699007787292643E-3</v>
      </c>
      <c r="AK299" s="49">
        <f t="shared" si="157"/>
        <v>-6.3749575274725176E-4</v>
      </c>
    </row>
    <row r="300" spans="1:37" x14ac:dyDescent="0.35">
      <c r="A300" t="s">
        <v>17</v>
      </c>
      <c r="B300" s="14">
        <f t="shared" si="152"/>
        <v>0.82030276513786371</v>
      </c>
      <c r="C300" s="15">
        <f t="shared" si="152"/>
        <v>0.82059754293311604</v>
      </c>
      <c r="D300" s="15">
        <f t="shared" si="152"/>
        <v>0.82059754293311604</v>
      </c>
      <c r="E300" s="15">
        <f t="shared" si="152"/>
        <v>0.58910344526772951</v>
      </c>
      <c r="F300" s="15">
        <f t="shared" si="152"/>
        <v>0.3755695921365706</v>
      </c>
      <c r="G300" s="15">
        <f t="shared" si="152"/>
        <v>0.21964774362009615</v>
      </c>
      <c r="H300" s="15">
        <f t="shared" si="152"/>
        <v>0.21964774362009618</v>
      </c>
      <c r="I300" s="15">
        <f t="shared" si="152"/>
        <v>0.1200313185467005</v>
      </c>
      <c r="J300" s="15">
        <f t="shared" si="152"/>
        <v>7.5699007787292643E-3</v>
      </c>
      <c r="K300" s="16">
        <f t="shared" si="152"/>
        <v>7.5699007787292643E-3</v>
      </c>
      <c r="M300" s="50">
        <f t="shared" si="153"/>
        <v>-0.98730742221218515</v>
      </c>
      <c r="O300" s="14">
        <f t="shared" si="154"/>
        <v>0.14740613864503851</v>
      </c>
      <c r="P300" s="15">
        <f t="shared" si="154"/>
        <v>0.14721721546524882</v>
      </c>
      <c r="Q300" s="15">
        <f t="shared" si="154"/>
        <v>0.14721721546524882</v>
      </c>
      <c r="R300" s="15">
        <f t="shared" si="154"/>
        <v>0.24206057604142073</v>
      </c>
      <c r="S300" s="15">
        <f t="shared" si="154"/>
        <v>0.23451707359894061</v>
      </c>
      <c r="T300" s="15">
        <f t="shared" si="154"/>
        <v>0.17140261234269666</v>
      </c>
      <c r="U300" s="15">
        <f t="shared" si="154"/>
        <v>0.17140261234269666</v>
      </c>
      <c r="V300" s="15">
        <f t="shared" si="154"/>
        <v>0.10562380111464102</v>
      </c>
      <c r="W300" s="15">
        <f t="shared" si="154"/>
        <v>7.5125973809294592E-3</v>
      </c>
      <c r="X300" s="16">
        <f t="shared" si="154"/>
        <v>7.5125973809294592E-3</v>
      </c>
      <c r="Y300" s="49">
        <f t="shared" si="156"/>
        <v>1.3818724397777906</v>
      </c>
      <c r="AA300" s="14">
        <f t="shared" si="155"/>
        <v>0.17969723486213629</v>
      </c>
      <c r="AB300" s="15">
        <f t="shared" si="155"/>
        <v>-0.82059754293311604</v>
      </c>
      <c r="AC300" s="15">
        <f t="shared" si="155"/>
        <v>0.17940245706688396</v>
      </c>
      <c r="AD300" s="15">
        <f t="shared" si="155"/>
        <v>-0.58910344526772951</v>
      </c>
      <c r="AE300" s="15">
        <f t="shared" si="155"/>
        <v>0.6244304078634294</v>
      </c>
      <c r="AF300" s="15">
        <f t="shared" si="155"/>
        <v>-0.21964774362009615</v>
      </c>
      <c r="AG300" s="15">
        <f t="shared" si="155"/>
        <v>0.7803522563799038</v>
      </c>
      <c r="AH300" s="15">
        <f t="shared" si="155"/>
        <v>-0.1200313185467005</v>
      </c>
      <c r="AI300" s="15">
        <f t="shared" si="155"/>
        <v>-7.5699007787292643E-3</v>
      </c>
      <c r="AJ300" s="16">
        <f t="shared" si="155"/>
        <v>-7.5699007787292643E-3</v>
      </c>
      <c r="AK300" s="49">
        <f t="shared" si="157"/>
        <v>-6.37495752747224E-4</v>
      </c>
    </row>
    <row r="301" spans="1:37" x14ac:dyDescent="0.35">
      <c r="A301" t="s">
        <v>18</v>
      </c>
      <c r="B301" s="26">
        <f t="shared" si="152"/>
        <v>0.49913373536305644</v>
      </c>
      <c r="C301" s="27">
        <f t="shared" si="152"/>
        <v>0.49963399668035641</v>
      </c>
      <c r="D301" s="27">
        <f t="shared" si="152"/>
        <v>0.49963399668035641</v>
      </c>
      <c r="E301" s="27">
        <f t="shared" si="152"/>
        <v>0.23837579821282887</v>
      </c>
      <c r="F301" s="27">
        <f t="shared" si="152"/>
        <v>0.11606211682742386</v>
      </c>
      <c r="G301" s="27">
        <f t="shared" si="152"/>
        <v>5.7889558129108065E-2</v>
      </c>
      <c r="H301" s="27">
        <f t="shared" si="152"/>
        <v>5.7889558129108065E-2</v>
      </c>
      <c r="I301" s="27">
        <f t="shared" si="152"/>
        <v>2.8916536988683329E-2</v>
      </c>
      <c r="J301" s="27">
        <f t="shared" si="152"/>
        <v>1.6623790549438991E-3</v>
      </c>
      <c r="K301" s="28">
        <f t="shared" si="152"/>
        <v>1.6623790549438991E-3</v>
      </c>
      <c r="M301" s="57">
        <f t="shared" si="153"/>
        <v>-2.5094434472117357</v>
      </c>
      <c r="O301" s="26">
        <f t="shared" si="154"/>
        <v>0.24999924958557876</v>
      </c>
      <c r="P301" s="27">
        <f t="shared" si="154"/>
        <v>0.24999986604156998</v>
      </c>
      <c r="Q301" s="27">
        <f t="shared" si="154"/>
        <v>0.24999986604156998</v>
      </c>
      <c r="R301" s="27">
        <f t="shared" si="154"/>
        <v>0.18155277703922557</v>
      </c>
      <c r="S301" s="27">
        <f t="shared" si="154"/>
        <v>0.10259170186496128</v>
      </c>
      <c r="T301" s="27">
        <f t="shared" si="154"/>
        <v>5.4538357188724677E-2</v>
      </c>
      <c r="U301" s="27">
        <f t="shared" si="154"/>
        <v>5.4538357188724677E-2</v>
      </c>
      <c r="V301" s="27">
        <f t="shared" si="154"/>
        <v>2.8080370877265438E-2</v>
      </c>
      <c r="W301" s="27">
        <f t="shared" si="154"/>
        <v>1.6596155508215829E-3</v>
      </c>
      <c r="X301" s="28">
        <f t="shared" si="154"/>
        <v>1.6596155508215829E-3</v>
      </c>
      <c r="Y301" s="49">
        <f t="shared" si="156"/>
        <v>1.1746197769292632</v>
      </c>
      <c r="AA301" s="26">
        <f t="shared" si="155"/>
        <v>-0.49913373536305644</v>
      </c>
      <c r="AB301" s="27">
        <f t="shared" si="155"/>
        <v>0.50036600331964354</v>
      </c>
      <c r="AC301" s="27">
        <f t="shared" si="155"/>
        <v>-0.49963399668035641</v>
      </c>
      <c r="AD301" s="27">
        <f t="shared" si="155"/>
        <v>0.76162420178717116</v>
      </c>
      <c r="AE301" s="27">
        <f t="shared" si="155"/>
        <v>-0.11606211682742386</v>
      </c>
      <c r="AF301" s="27">
        <f t="shared" si="155"/>
        <v>-5.7889558129108065E-2</v>
      </c>
      <c r="AG301" s="27">
        <f t="shared" si="155"/>
        <v>-5.7889558129108065E-2</v>
      </c>
      <c r="AH301" s="27">
        <f t="shared" si="155"/>
        <v>-2.8916536988683329E-2</v>
      </c>
      <c r="AI301" s="27">
        <f t="shared" si="155"/>
        <v>-1.6623790549438991E-3</v>
      </c>
      <c r="AJ301" s="28">
        <f t="shared" si="155"/>
        <v>-1.6623790549438991E-3</v>
      </c>
      <c r="AK301" s="49">
        <f t="shared" si="157"/>
        <v>-8.6005512080925082E-4</v>
      </c>
    </row>
    <row r="302" spans="1:37" x14ac:dyDescent="0.35">
      <c r="O302" s="49">
        <f>SUM(O293:O301)</f>
        <v>0.68104353563285414</v>
      </c>
      <c r="P302" s="49">
        <f t="shared" ref="P302:X302" si="158">SUM(P293:P301)</f>
        <v>0.68041413996924627</v>
      </c>
      <c r="Q302" s="49">
        <f t="shared" si="158"/>
        <v>0.68041413996924627</v>
      </c>
      <c r="R302" s="49">
        <f t="shared" si="158"/>
        <v>1.0378288845323398</v>
      </c>
      <c r="S302" s="49">
        <f t="shared" si="158"/>
        <v>1.2521948897680488</v>
      </c>
      <c r="T302" s="49">
        <f t="shared" si="158"/>
        <v>1.3667535210319177</v>
      </c>
      <c r="U302" s="49">
        <f t="shared" si="158"/>
        <v>1.3667535210319177</v>
      </c>
      <c r="V302" s="49">
        <f t="shared" si="158"/>
        <v>1.3727369821150288</v>
      </c>
      <c r="W302" s="49">
        <f t="shared" si="158"/>
        <v>0.63674502177249803</v>
      </c>
      <c r="X302" s="49">
        <f t="shared" si="158"/>
        <v>0.63674502177249803</v>
      </c>
      <c r="AA302" s="49">
        <f>SUM(AA293:AA301)</f>
        <v>4.1546231433137182E-4</v>
      </c>
      <c r="AB302" s="49">
        <f t="shared" ref="AB302:AJ302" si="159">SUM(AB293:AB301)</f>
        <v>4.1051686626669692E-4</v>
      </c>
      <c r="AC302" s="49">
        <f t="shared" si="159"/>
        <v>4.1051686626675243E-4</v>
      </c>
      <c r="AD302" s="49">
        <f t="shared" si="159"/>
        <v>3.9962967960793794E-4</v>
      </c>
      <c r="AE302" s="49">
        <f t="shared" si="159"/>
        <v>2.1418335398269706E-4</v>
      </c>
      <c r="AF302" s="49">
        <f t="shared" si="159"/>
        <v>-5.648328058821539E-5</v>
      </c>
      <c r="AG302" s="49">
        <f t="shared" si="159"/>
        <v>-5.6483280588437434E-5</v>
      </c>
      <c r="AH302" s="49">
        <f t="shared" si="159"/>
        <v>-3.5471648788245463E-4</v>
      </c>
      <c r="AI302" s="49">
        <f t="shared" si="159"/>
        <v>-9.769000506575855E-4</v>
      </c>
      <c r="AJ302" s="49">
        <f t="shared" si="159"/>
        <v>-9.7690005065761325E-4</v>
      </c>
      <c r="AK302" s="49">
        <f>SUMSQ(AK293:AK301)</f>
        <v>2.9038300499382496E-6</v>
      </c>
    </row>
    <row r="303" spans="1:37" x14ac:dyDescent="0.35">
      <c r="A303" t="s">
        <v>20</v>
      </c>
      <c r="B303" s="58">
        <f t="shared" ref="B303:K303" si="160">B286-AA302/O302</f>
        <v>-2.5058562242776201</v>
      </c>
      <c r="C303" s="59">
        <f t="shared" si="160"/>
        <v>-2.5078505687574375</v>
      </c>
      <c r="D303" s="59">
        <f t="shared" si="160"/>
        <v>-2.5078505687574375</v>
      </c>
      <c r="E303" s="59">
        <f t="shared" si="160"/>
        <v>-1.3474914635863875</v>
      </c>
      <c r="F303" s="59">
        <f t="shared" si="160"/>
        <v>-0.47862104022248092</v>
      </c>
      <c r="G303" s="59">
        <f t="shared" si="160"/>
        <v>0.28091556261507894</v>
      </c>
      <c r="H303" s="59">
        <f t="shared" si="160"/>
        <v>0.28091556261507905</v>
      </c>
      <c r="I303" s="59">
        <f t="shared" si="160"/>
        <v>1.0055459271573954</v>
      </c>
      <c r="J303" s="59">
        <f t="shared" si="160"/>
        <v>3.8906647353435799</v>
      </c>
      <c r="K303" s="60">
        <f t="shared" si="160"/>
        <v>3.8906647353435799</v>
      </c>
      <c r="L303" s="49">
        <f>AVERAGE(B303:K303)</f>
        <v>1.0366574733495781E-4</v>
      </c>
    </row>
    <row r="304" spans="1:37" x14ac:dyDescent="0.35">
      <c r="A304" t="s">
        <v>21</v>
      </c>
      <c r="B304" s="29">
        <f>B303-L303</f>
        <v>-2.5059598900249549</v>
      </c>
      <c r="C304" s="46">
        <f>C303-L303</f>
        <v>-2.5079542345047723</v>
      </c>
      <c r="D304" s="46">
        <f>D303-L303</f>
        <v>-2.5079542345047723</v>
      </c>
      <c r="E304" s="46">
        <f>E303-L303</f>
        <v>-1.3475951293337225</v>
      </c>
      <c r="F304" s="46">
        <f>F303-L303</f>
        <v>-0.47872470596981587</v>
      </c>
      <c r="G304" s="46">
        <f>G303-L303</f>
        <v>0.28081189686774399</v>
      </c>
      <c r="H304" s="46">
        <f>H303-L303</f>
        <v>0.2808118968677441</v>
      </c>
      <c r="I304" s="46">
        <f>I303-L303</f>
        <v>1.0054422614100604</v>
      </c>
      <c r="J304" s="46">
        <f>J303-L303</f>
        <v>3.8905610695962451</v>
      </c>
      <c r="K304" s="30">
        <f>K303-L303</f>
        <v>3.8905610695962451</v>
      </c>
      <c r="L304" s="49">
        <f>AVERAGE(B304:K304)</f>
        <v>0</v>
      </c>
    </row>
    <row r="305" spans="1:37" x14ac:dyDescent="0.35">
      <c r="L305" s="49"/>
    </row>
    <row r="306" spans="1:37" x14ac:dyDescent="0.35">
      <c r="A306" t="s">
        <v>23</v>
      </c>
      <c r="B306" s="4">
        <f>B288+1</f>
        <v>17</v>
      </c>
    </row>
    <row r="307" spans="1:37" x14ac:dyDescent="0.35">
      <c r="B307" s="4"/>
    </row>
    <row r="308" spans="1:37" x14ac:dyDescent="0.35">
      <c r="B308" t="s">
        <v>1</v>
      </c>
      <c r="O308" t="s">
        <v>26</v>
      </c>
      <c r="AA308" t="s">
        <v>27</v>
      </c>
    </row>
    <row r="310" spans="1:37" x14ac:dyDescent="0.35">
      <c r="B310">
        <v>1</v>
      </c>
      <c r="C310">
        <v>2</v>
      </c>
      <c r="D310">
        <v>3</v>
      </c>
      <c r="E310">
        <v>4</v>
      </c>
      <c r="F310">
        <v>5</v>
      </c>
      <c r="G310">
        <v>6</v>
      </c>
      <c r="H310">
        <v>7</v>
      </c>
      <c r="I310">
        <v>8</v>
      </c>
      <c r="J310">
        <v>9</v>
      </c>
      <c r="K310">
        <v>10</v>
      </c>
      <c r="M310" t="s">
        <v>3</v>
      </c>
      <c r="O310">
        <v>1</v>
      </c>
      <c r="P310">
        <v>2</v>
      </c>
      <c r="Q310">
        <v>3</v>
      </c>
      <c r="R310">
        <v>4</v>
      </c>
      <c r="S310">
        <v>5</v>
      </c>
      <c r="T310">
        <v>6</v>
      </c>
      <c r="U310">
        <v>7</v>
      </c>
      <c r="V310">
        <v>8</v>
      </c>
      <c r="W310">
        <v>9</v>
      </c>
      <c r="X310">
        <v>10</v>
      </c>
      <c r="AA310">
        <v>1</v>
      </c>
      <c r="AB310">
        <v>2</v>
      </c>
      <c r="AC310">
        <v>3</v>
      </c>
      <c r="AD310">
        <v>4</v>
      </c>
      <c r="AE310">
        <v>5</v>
      </c>
      <c r="AF310">
        <v>6</v>
      </c>
      <c r="AG310">
        <v>7</v>
      </c>
      <c r="AH310">
        <v>8</v>
      </c>
      <c r="AI310">
        <v>9</v>
      </c>
      <c r="AJ310">
        <v>10</v>
      </c>
    </row>
    <row r="311" spans="1:37" x14ac:dyDescent="0.35">
      <c r="A311" t="s">
        <v>6</v>
      </c>
      <c r="B311" s="5">
        <f t="shared" ref="B311:K319" si="161">EXP($M293-B$304)/(1+EXP($M293-B$304))</f>
        <v>0.99864587323478371</v>
      </c>
      <c r="C311" s="47">
        <f t="shared" si="161"/>
        <v>0.99864856749281838</v>
      </c>
      <c r="D311" s="47">
        <f t="shared" si="161"/>
        <v>0.99864856749281838</v>
      </c>
      <c r="E311" s="47">
        <f t="shared" si="161"/>
        <v>0.99570020420738226</v>
      </c>
      <c r="F311" s="47">
        <f t="shared" si="161"/>
        <v>0.98980901251067854</v>
      </c>
      <c r="G311" s="47">
        <f t="shared" si="161"/>
        <v>0.97846850083826509</v>
      </c>
      <c r="H311" s="47">
        <f t="shared" si="161"/>
        <v>0.97846850083826509</v>
      </c>
      <c r="I311" s="47">
        <f t="shared" si="161"/>
        <v>0.95655494896789228</v>
      </c>
      <c r="J311" s="47">
        <f t="shared" si="161"/>
        <v>0.55149735953056644</v>
      </c>
      <c r="K311" s="7">
        <f t="shared" si="161"/>
        <v>0.55149735953056644</v>
      </c>
      <c r="M311" s="48">
        <f t="shared" ref="M311:M319" si="162">M293+AK311/Y311</f>
        <v>4.0984681487006585</v>
      </c>
      <c r="O311" s="5">
        <f t="shared" ref="O311:X319" si="163">B311*(1-B311)</f>
        <v>1.3522931059200152E-3</v>
      </c>
      <c r="P311" s="47">
        <f t="shared" si="163"/>
        <v>1.3496061373601486E-3</v>
      </c>
      <c r="Q311" s="47">
        <f t="shared" si="163"/>
        <v>1.3496061373601486E-3</v>
      </c>
      <c r="R311" s="47">
        <f t="shared" si="163"/>
        <v>4.2813075487595307E-3</v>
      </c>
      <c r="S311" s="47">
        <f t="shared" si="163"/>
        <v>1.008713126331395E-2</v>
      </c>
      <c r="T311" s="47">
        <f t="shared" si="163"/>
        <v>2.106789370558312E-2</v>
      </c>
      <c r="U311" s="47">
        <f t="shared" si="163"/>
        <v>2.106789370558312E-2</v>
      </c>
      <c r="V311" s="47">
        <f t="shared" si="163"/>
        <v>4.1557578572925274E-2</v>
      </c>
      <c r="W311" s="47">
        <f t="shared" si="163"/>
        <v>0.24734802196137959</v>
      </c>
      <c r="X311" s="7">
        <f t="shared" si="163"/>
        <v>0.24734802196137959</v>
      </c>
      <c r="Y311" s="49">
        <f>SUM(O311:X311)</f>
        <v>0.59680935409956448</v>
      </c>
      <c r="AA311" s="5" t="str">
        <f t="shared" ref="AA311:AJ319" si="164">IF(ISNUMBER(B5),B5-B311,"")</f>
        <v/>
      </c>
      <c r="AB311" s="47">
        <f t="shared" si="164"/>
        <v>1.3514325071816158E-3</v>
      </c>
      <c r="AC311" s="47">
        <f t="shared" si="164"/>
        <v>1.3514325071816158E-3</v>
      </c>
      <c r="AD311" s="47">
        <f t="shared" si="164"/>
        <v>4.2997957926177444E-3</v>
      </c>
      <c r="AE311" s="47">
        <f t="shared" si="164"/>
        <v>1.0190987489321457E-2</v>
      </c>
      <c r="AF311" s="47">
        <f t="shared" si="164"/>
        <v>2.1531499161734913E-2</v>
      </c>
      <c r="AG311" s="47">
        <f t="shared" si="164"/>
        <v>2.1531499161734913E-2</v>
      </c>
      <c r="AH311" s="47">
        <f t="shared" si="164"/>
        <v>4.3445051032107718E-2</v>
      </c>
      <c r="AI311" s="47">
        <f t="shared" si="164"/>
        <v>-0.55149735953056644</v>
      </c>
      <c r="AJ311" s="7">
        <f t="shared" si="164"/>
        <v>0.44850264046943356</v>
      </c>
      <c r="AK311" s="49">
        <f>SUM(AA311:AJ311)</f>
        <v>7.0697859074708713E-4</v>
      </c>
    </row>
    <row r="312" spans="1:37" x14ac:dyDescent="0.35">
      <c r="A312" t="s">
        <v>7</v>
      </c>
      <c r="B312" s="14">
        <f t="shared" si="161"/>
        <v>0.99394964301556543</v>
      </c>
      <c r="C312" s="15">
        <f t="shared" si="161"/>
        <v>0.99396162469781424</v>
      </c>
      <c r="D312" s="15">
        <f t="shared" si="161"/>
        <v>0.99396162469781424</v>
      </c>
      <c r="E312" s="15">
        <f t="shared" si="161"/>
        <v>0.98098267713934828</v>
      </c>
      <c r="F312" s="15">
        <f t="shared" si="161"/>
        <v>0.95582154854549284</v>
      </c>
      <c r="G312" s="15">
        <f t="shared" si="161"/>
        <v>0.91009516766591836</v>
      </c>
      <c r="H312" s="15">
        <f t="shared" si="161"/>
        <v>0.91009516766591836</v>
      </c>
      <c r="I312" s="15">
        <f t="shared" si="161"/>
        <v>0.83063961395694363</v>
      </c>
      <c r="J312" s="15">
        <f t="shared" si="161"/>
        <v>0.21501586501560185</v>
      </c>
      <c r="K312" s="16">
        <f t="shared" si="161"/>
        <v>0.21501586501560185</v>
      </c>
      <c r="M312" s="50">
        <f t="shared" si="162"/>
        <v>2.5962492360204248</v>
      </c>
      <c r="O312" s="14">
        <f t="shared" si="163"/>
        <v>6.0137501647954724E-3</v>
      </c>
      <c r="P312" s="15">
        <f t="shared" si="163"/>
        <v>6.0019133258957143E-3</v>
      </c>
      <c r="Q312" s="15">
        <f t="shared" si="163"/>
        <v>6.0019133258957143E-3</v>
      </c>
      <c r="R312" s="15">
        <f t="shared" si="163"/>
        <v>1.8655664291865454E-2</v>
      </c>
      <c r="S312" s="15">
        <f t="shared" si="163"/>
        <v>4.2226715881588918E-2</v>
      </c>
      <c r="T312" s="15">
        <f t="shared" si="163"/>
        <v>8.1821953457062307E-2</v>
      </c>
      <c r="U312" s="15">
        <f t="shared" si="163"/>
        <v>8.1821953457062307E-2</v>
      </c>
      <c r="V312" s="15">
        <f t="shared" si="163"/>
        <v>0.14067744568240328</v>
      </c>
      <c r="W312" s="15">
        <f t="shared" si="163"/>
        <v>0.16878404280719433</v>
      </c>
      <c r="X312" s="16">
        <f t="shared" si="163"/>
        <v>0.16878404280719433</v>
      </c>
      <c r="Y312" s="49">
        <f t="shared" ref="Y312:Y319" si="165">SUM(O312:X312)</f>
        <v>0.72078939520095786</v>
      </c>
      <c r="AA312" s="14">
        <f t="shared" si="164"/>
        <v>6.0503569844345684E-3</v>
      </c>
      <c r="AB312" s="15">
        <f t="shared" si="164"/>
        <v>6.0383753021857611E-3</v>
      </c>
      <c r="AC312" s="15">
        <f t="shared" si="164"/>
        <v>6.0383753021857611E-3</v>
      </c>
      <c r="AD312" s="15">
        <f t="shared" si="164"/>
        <v>-0.98098267713934828</v>
      </c>
      <c r="AE312" s="15">
        <f t="shared" si="164"/>
        <v>4.4178451454507162E-2</v>
      </c>
      <c r="AF312" s="15">
        <f t="shared" si="164"/>
        <v>8.9904832334081641E-2</v>
      </c>
      <c r="AG312" s="15">
        <f t="shared" si="164"/>
        <v>8.9904832334081641E-2</v>
      </c>
      <c r="AH312" s="15">
        <f t="shared" si="164"/>
        <v>0.16936038604305637</v>
      </c>
      <c r="AI312" s="15">
        <f t="shared" si="164"/>
        <v>0.78498413498439812</v>
      </c>
      <c r="AJ312" s="16">
        <f t="shared" si="164"/>
        <v>-0.21501586501560185</v>
      </c>
      <c r="AK312" s="49">
        <f t="shared" ref="AK312:AK319" si="166">SUM(AA312:AJ312)</f>
        <v>4.6120258398088532E-4</v>
      </c>
    </row>
    <row r="313" spans="1:37" x14ac:dyDescent="0.35">
      <c r="A313" t="s">
        <v>8</v>
      </c>
      <c r="B313" s="14">
        <f t="shared" si="161"/>
        <v>0.98014983644842923</v>
      </c>
      <c r="C313" s="15">
        <f t="shared" si="161"/>
        <v>0.98018860154928877</v>
      </c>
      <c r="D313" s="15">
        <f t="shared" si="161"/>
        <v>0.98018860154928877</v>
      </c>
      <c r="E313" s="15">
        <f t="shared" si="161"/>
        <v>0.93941035810261897</v>
      </c>
      <c r="F313" s="15">
        <f t="shared" si="161"/>
        <v>0.86671933350260377</v>
      </c>
      <c r="G313" s="15">
        <f t="shared" si="161"/>
        <v>0.75263612022963144</v>
      </c>
      <c r="H313" s="15">
        <f t="shared" si="161"/>
        <v>0.75263612022963144</v>
      </c>
      <c r="I313" s="15">
        <f t="shared" si="161"/>
        <v>0.59582307565034986</v>
      </c>
      <c r="J313" s="15">
        <f t="shared" si="161"/>
        <v>7.606680852276676E-2</v>
      </c>
      <c r="K313" s="16">
        <f t="shared" si="161"/>
        <v>7.606680852276676E-2</v>
      </c>
      <c r="M313" s="50">
        <f t="shared" si="162"/>
        <v>1.393649458491939</v>
      </c>
      <c r="O313" s="14">
        <f t="shared" si="163"/>
        <v>1.9456134558546657E-2</v>
      </c>
      <c r="P313" s="15">
        <f t="shared" si="163"/>
        <v>1.9418906942138384E-2</v>
      </c>
      <c r="Q313" s="15">
        <f t="shared" si="163"/>
        <v>1.9418906942138384E-2</v>
      </c>
      <c r="R313" s="15">
        <f t="shared" si="163"/>
        <v>5.6918537192128159E-2</v>
      </c>
      <c r="S313" s="15">
        <f t="shared" si="163"/>
        <v>0.11551693043540608</v>
      </c>
      <c r="T313" s="15">
        <f t="shared" si="163"/>
        <v>0.18617499075531921</v>
      </c>
      <c r="U313" s="15">
        <f t="shared" si="163"/>
        <v>0.18617499075531921</v>
      </c>
      <c r="V313" s="15">
        <f t="shared" si="163"/>
        <v>0.24081793817290734</v>
      </c>
      <c r="W313" s="15">
        <f t="shared" si="163"/>
        <v>7.0280649163927497E-2</v>
      </c>
      <c r="X313" s="16">
        <f t="shared" si="163"/>
        <v>7.0280649163927497E-2</v>
      </c>
      <c r="Y313" s="49">
        <f t="shared" si="165"/>
        <v>0.98445863408175838</v>
      </c>
      <c r="AA313" s="14">
        <f t="shared" si="164"/>
        <v>1.9850163551570765E-2</v>
      </c>
      <c r="AB313" s="15">
        <f t="shared" si="164"/>
        <v>1.9811398450711226E-2</v>
      </c>
      <c r="AC313" s="15">
        <f t="shared" si="164"/>
        <v>1.9811398450711226E-2</v>
      </c>
      <c r="AD313" s="15">
        <f t="shared" si="164"/>
        <v>6.058964189738103E-2</v>
      </c>
      <c r="AE313" s="15">
        <f t="shared" si="164"/>
        <v>0.13328066649739623</v>
      </c>
      <c r="AF313" s="15">
        <f t="shared" si="164"/>
        <v>0.24736387977036856</v>
      </c>
      <c r="AG313" s="15">
        <f t="shared" si="164"/>
        <v>-0.75263612022963144</v>
      </c>
      <c r="AH313" s="15">
        <f t="shared" si="164"/>
        <v>0.40417692434965014</v>
      </c>
      <c r="AI313" s="15">
        <f t="shared" si="164"/>
        <v>-7.606680852276676E-2</v>
      </c>
      <c r="AJ313" s="16">
        <f t="shared" si="164"/>
        <v>-7.606680852276676E-2</v>
      </c>
      <c r="AK313" s="49">
        <f t="shared" si="166"/>
        <v>1.1433569262420118E-4</v>
      </c>
    </row>
    <row r="314" spans="1:37" x14ac:dyDescent="0.35">
      <c r="A314" t="s">
        <v>10</v>
      </c>
      <c r="B314" s="14">
        <f t="shared" si="161"/>
        <v>0.98014983644842923</v>
      </c>
      <c r="C314" s="15">
        <f t="shared" si="161"/>
        <v>0.98018860154928877</v>
      </c>
      <c r="D314" s="15">
        <f t="shared" si="161"/>
        <v>0.98018860154928877</v>
      </c>
      <c r="E314" s="15">
        <f t="shared" si="161"/>
        <v>0.93941035810261897</v>
      </c>
      <c r="F314" s="15">
        <f t="shared" si="161"/>
        <v>0.86671933350260377</v>
      </c>
      <c r="G314" s="15">
        <f t="shared" si="161"/>
        <v>0.75263612022963144</v>
      </c>
      <c r="H314" s="15">
        <f t="shared" si="161"/>
        <v>0.75263612022963144</v>
      </c>
      <c r="I314" s="15">
        <f t="shared" si="161"/>
        <v>0.59582307565034986</v>
      </c>
      <c r="J314" s="15">
        <f t="shared" si="161"/>
        <v>7.606680852276676E-2</v>
      </c>
      <c r="K314" s="16">
        <f t="shared" si="161"/>
        <v>7.606680852276676E-2</v>
      </c>
      <c r="M314" s="50">
        <f t="shared" si="162"/>
        <v>1.393649458491939</v>
      </c>
      <c r="O314" s="14">
        <f t="shared" si="163"/>
        <v>1.9456134558546657E-2</v>
      </c>
      <c r="P314" s="15">
        <f t="shared" si="163"/>
        <v>1.9418906942138384E-2</v>
      </c>
      <c r="Q314" s="15">
        <f t="shared" si="163"/>
        <v>1.9418906942138384E-2</v>
      </c>
      <c r="R314" s="15">
        <f t="shared" si="163"/>
        <v>5.6918537192128159E-2</v>
      </c>
      <c r="S314" s="15">
        <f t="shared" si="163"/>
        <v>0.11551693043540608</v>
      </c>
      <c r="T314" s="15">
        <f t="shared" si="163"/>
        <v>0.18617499075531921</v>
      </c>
      <c r="U314" s="15">
        <f t="shared" si="163"/>
        <v>0.18617499075531921</v>
      </c>
      <c r="V314" s="15">
        <f t="shared" si="163"/>
        <v>0.24081793817290734</v>
      </c>
      <c r="W314" s="15">
        <f t="shared" si="163"/>
        <v>7.0280649163927497E-2</v>
      </c>
      <c r="X314" s="16">
        <f t="shared" si="163"/>
        <v>7.0280649163927497E-2</v>
      </c>
      <c r="Y314" s="49">
        <f t="shared" si="165"/>
        <v>0.98445863408175838</v>
      </c>
      <c r="AA314" s="14">
        <f t="shared" si="164"/>
        <v>1.9850163551570765E-2</v>
      </c>
      <c r="AB314" s="15">
        <f t="shared" si="164"/>
        <v>1.9811398450711226E-2</v>
      </c>
      <c r="AC314" s="15">
        <f t="shared" si="164"/>
        <v>1.9811398450711226E-2</v>
      </c>
      <c r="AD314" s="15">
        <f t="shared" si="164"/>
        <v>6.058964189738103E-2</v>
      </c>
      <c r="AE314" s="15">
        <f t="shared" si="164"/>
        <v>0.13328066649739623</v>
      </c>
      <c r="AF314" s="15">
        <f t="shared" si="164"/>
        <v>0.24736387977036856</v>
      </c>
      <c r="AG314" s="15">
        <f t="shared" si="164"/>
        <v>-0.75263612022963144</v>
      </c>
      <c r="AH314" s="15">
        <f t="shared" si="164"/>
        <v>0.40417692434965014</v>
      </c>
      <c r="AI314" s="15">
        <f t="shared" si="164"/>
        <v>-7.606680852276676E-2</v>
      </c>
      <c r="AJ314" s="16">
        <f t="shared" si="164"/>
        <v>-7.606680852276676E-2</v>
      </c>
      <c r="AK314" s="49">
        <f t="shared" si="166"/>
        <v>1.1433569262420118E-4</v>
      </c>
    </row>
    <row r="315" spans="1:37" x14ac:dyDescent="0.35">
      <c r="A315" t="s">
        <v>11</v>
      </c>
      <c r="B315" s="14">
        <f t="shared" si="161"/>
        <v>0.9528463262396375</v>
      </c>
      <c r="C315" s="15">
        <f t="shared" si="161"/>
        <v>0.9529358516626707</v>
      </c>
      <c r="D315" s="15">
        <f t="shared" si="161"/>
        <v>0.9529358516626707</v>
      </c>
      <c r="E315" s="15">
        <f t="shared" si="161"/>
        <v>0.86385412009427553</v>
      </c>
      <c r="F315" s="15">
        <f t="shared" si="161"/>
        <v>0.7268713419226972</v>
      </c>
      <c r="G315" s="15">
        <f t="shared" si="161"/>
        <v>0.55459890083446484</v>
      </c>
      <c r="H315" s="15">
        <f t="shared" si="161"/>
        <v>0.55459890083446484</v>
      </c>
      <c r="I315" s="15">
        <f t="shared" si="161"/>
        <v>0.37628177585747485</v>
      </c>
      <c r="J315" s="15">
        <f t="shared" si="161"/>
        <v>3.2594340420827463E-2</v>
      </c>
      <c r="K315" s="16">
        <f t="shared" si="161"/>
        <v>3.2594340420827463E-2</v>
      </c>
      <c r="M315" s="50">
        <f t="shared" si="162"/>
        <v>0.49999189051159809</v>
      </c>
      <c r="O315" s="14">
        <f t="shared" si="163"/>
        <v>4.4930204811263801E-2</v>
      </c>
      <c r="P315" s="15">
        <f t="shared" si="163"/>
        <v>4.4849114278611164E-2</v>
      </c>
      <c r="Q315" s="15">
        <f t="shared" si="163"/>
        <v>4.4849114278611164E-2</v>
      </c>
      <c r="R315" s="15">
        <f t="shared" si="163"/>
        <v>0.11761017929042052</v>
      </c>
      <c r="S315" s="15">
        <f t="shared" si="163"/>
        <v>0.1985293942141946</v>
      </c>
      <c r="T315" s="15">
        <f t="shared" si="163"/>
        <v>0.24701896002766827</v>
      </c>
      <c r="U315" s="15">
        <f t="shared" si="163"/>
        <v>0.24701896002766827</v>
      </c>
      <c r="V315" s="15">
        <f t="shared" si="163"/>
        <v>0.23469380101501994</v>
      </c>
      <c r="W315" s="15">
        <f t="shared" si="163"/>
        <v>3.1531949393358676E-2</v>
      </c>
      <c r="X315" s="16">
        <f t="shared" si="163"/>
        <v>3.1531949393358676E-2</v>
      </c>
      <c r="Y315" s="49">
        <f t="shared" si="165"/>
        <v>1.2425636267301747</v>
      </c>
      <c r="AA315" s="14">
        <f t="shared" si="164"/>
        <v>4.7153673760362502E-2</v>
      </c>
      <c r="AB315" s="15">
        <f t="shared" si="164"/>
        <v>4.7064148337329303E-2</v>
      </c>
      <c r="AC315" s="15">
        <f t="shared" si="164"/>
        <v>4.7064148337329303E-2</v>
      </c>
      <c r="AD315" s="15">
        <f t="shared" si="164"/>
        <v>0.13614587990572447</v>
      </c>
      <c r="AE315" s="15">
        <f t="shared" si="164"/>
        <v>-0.7268713419226972</v>
      </c>
      <c r="AF315" s="15">
        <f t="shared" si="164"/>
        <v>0.44540109916553516</v>
      </c>
      <c r="AG315" s="15">
        <f t="shared" si="164"/>
        <v>0.44540109916553516</v>
      </c>
      <c r="AH315" s="15">
        <f t="shared" si="164"/>
        <v>-0.37628177585747485</v>
      </c>
      <c r="AI315" s="15">
        <f t="shared" si="164"/>
        <v>-3.2594340420827463E-2</v>
      </c>
      <c r="AJ315" s="16">
        <f t="shared" si="164"/>
        <v>-3.2594340420827463E-2</v>
      </c>
      <c r="AK315" s="49">
        <f t="shared" si="166"/>
        <v>-1.1174995001107801E-4</v>
      </c>
    </row>
    <row r="316" spans="1:37" x14ac:dyDescent="0.35">
      <c r="A316" t="s">
        <v>13</v>
      </c>
      <c r="B316" s="14">
        <f t="shared" si="161"/>
        <v>0.9528463262396375</v>
      </c>
      <c r="C316" s="15">
        <f t="shared" si="161"/>
        <v>0.9529358516626707</v>
      </c>
      <c r="D316" s="15">
        <f t="shared" si="161"/>
        <v>0.9529358516626707</v>
      </c>
      <c r="E316" s="15">
        <f t="shared" si="161"/>
        <v>0.86385412009427553</v>
      </c>
      <c r="F316" s="15">
        <f t="shared" si="161"/>
        <v>0.7268713419226972</v>
      </c>
      <c r="G316" s="15">
        <f t="shared" si="161"/>
        <v>0.55459890083446484</v>
      </c>
      <c r="H316" s="15">
        <f t="shared" si="161"/>
        <v>0.55459890083446484</v>
      </c>
      <c r="I316" s="15">
        <f t="shared" si="161"/>
        <v>0.37628177585747485</v>
      </c>
      <c r="J316" s="15">
        <f t="shared" si="161"/>
        <v>3.2594340420827463E-2</v>
      </c>
      <c r="K316" s="16">
        <f t="shared" si="161"/>
        <v>3.2594340420827463E-2</v>
      </c>
      <c r="M316" s="50">
        <f t="shared" si="162"/>
        <v>0.49999189051159809</v>
      </c>
      <c r="O316" s="14">
        <f t="shared" si="163"/>
        <v>4.4930204811263801E-2</v>
      </c>
      <c r="P316" s="15">
        <f t="shared" si="163"/>
        <v>4.4849114278611164E-2</v>
      </c>
      <c r="Q316" s="15">
        <f t="shared" si="163"/>
        <v>4.4849114278611164E-2</v>
      </c>
      <c r="R316" s="15">
        <f t="shared" si="163"/>
        <v>0.11761017929042052</v>
      </c>
      <c r="S316" s="15">
        <f t="shared" si="163"/>
        <v>0.1985293942141946</v>
      </c>
      <c r="T316" s="15">
        <f t="shared" si="163"/>
        <v>0.24701896002766827</v>
      </c>
      <c r="U316" s="15">
        <f t="shared" si="163"/>
        <v>0.24701896002766827</v>
      </c>
      <c r="V316" s="15">
        <f t="shared" si="163"/>
        <v>0.23469380101501994</v>
      </c>
      <c r="W316" s="15">
        <f t="shared" si="163"/>
        <v>3.1531949393358676E-2</v>
      </c>
      <c r="X316" s="16">
        <f t="shared" si="163"/>
        <v>3.1531949393358676E-2</v>
      </c>
      <c r="Y316" s="49">
        <f t="shared" si="165"/>
        <v>1.2425636267301747</v>
      </c>
      <c r="AA316" s="14">
        <f t="shared" si="164"/>
        <v>4.7153673760362502E-2</v>
      </c>
      <c r="AB316" s="15">
        <f t="shared" si="164"/>
        <v>4.7064148337329303E-2</v>
      </c>
      <c r="AC316" s="15">
        <f t="shared" si="164"/>
        <v>4.7064148337329303E-2</v>
      </c>
      <c r="AD316" s="15">
        <f t="shared" si="164"/>
        <v>0.13614587990572447</v>
      </c>
      <c r="AE316" s="15">
        <f t="shared" si="164"/>
        <v>0.2731286580773028</v>
      </c>
      <c r="AF316" s="15">
        <f t="shared" si="164"/>
        <v>-0.55459890083446484</v>
      </c>
      <c r="AG316" s="15">
        <f t="shared" si="164"/>
        <v>0.44540109916553516</v>
      </c>
      <c r="AH316" s="15">
        <f t="shared" si="164"/>
        <v>-0.37628177585747485</v>
      </c>
      <c r="AI316" s="15">
        <f t="shared" si="164"/>
        <v>-3.2594340420827463E-2</v>
      </c>
      <c r="AJ316" s="16">
        <f t="shared" si="164"/>
        <v>-3.2594340420827463E-2</v>
      </c>
      <c r="AK316" s="49">
        <f t="shared" si="166"/>
        <v>-1.1174995001107801E-4</v>
      </c>
    </row>
    <row r="317" spans="1:37" x14ac:dyDescent="0.35">
      <c r="A317" t="s">
        <v>15</v>
      </c>
      <c r="B317" s="14">
        <f t="shared" si="161"/>
        <v>0.82033996391288089</v>
      </c>
      <c r="C317" s="15">
        <f t="shared" si="161"/>
        <v>0.82063370724366091</v>
      </c>
      <c r="D317" s="15">
        <f t="shared" si="161"/>
        <v>0.82063370724366091</v>
      </c>
      <c r="E317" s="15">
        <f t="shared" si="161"/>
        <v>0.58911007805517546</v>
      </c>
      <c r="F317" s="15">
        <f t="shared" si="161"/>
        <v>0.3755258286535415</v>
      </c>
      <c r="G317" s="15">
        <f t="shared" si="161"/>
        <v>0.21957936362394206</v>
      </c>
      <c r="H317" s="15">
        <f t="shared" si="161"/>
        <v>0.21957936362394206</v>
      </c>
      <c r="I317" s="15">
        <f t="shared" si="161"/>
        <v>0.11996626289732799</v>
      </c>
      <c r="J317" s="15">
        <f t="shared" si="161"/>
        <v>7.5557011470407101E-3</v>
      </c>
      <c r="K317" s="16">
        <f t="shared" si="161"/>
        <v>7.5557011470407101E-3</v>
      </c>
      <c r="M317" s="50">
        <f t="shared" si="162"/>
        <v>-0.98765460304024821</v>
      </c>
      <c r="O317" s="14">
        <f t="shared" si="163"/>
        <v>0.14738230752029416</v>
      </c>
      <c r="P317" s="15">
        <f t="shared" si="163"/>
        <v>0.14719402577918633</v>
      </c>
      <c r="Q317" s="15">
        <f t="shared" si="163"/>
        <v>0.14719402577918633</v>
      </c>
      <c r="R317" s="15">
        <f t="shared" si="163"/>
        <v>0.24205939398900053</v>
      </c>
      <c r="S317" s="15">
        <f t="shared" si="163"/>
        <v>0.2345061806676125</v>
      </c>
      <c r="T317" s="15">
        <f t="shared" si="163"/>
        <v>0.17136426669444671</v>
      </c>
      <c r="U317" s="15">
        <f t="shared" si="163"/>
        <v>0.17136426669444671</v>
      </c>
      <c r="V317" s="15">
        <f t="shared" si="163"/>
        <v>0.10557435866377718</v>
      </c>
      <c r="W317" s="15">
        <f t="shared" si="163"/>
        <v>7.4986125272173175E-3</v>
      </c>
      <c r="X317" s="16">
        <f t="shared" si="163"/>
        <v>7.4986125272173175E-3</v>
      </c>
      <c r="Y317" s="49">
        <f t="shared" si="165"/>
        <v>1.3816360508423853</v>
      </c>
      <c r="AA317" s="14">
        <f t="shared" si="164"/>
        <v>0.17966003608711911</v>
      </c>
      <c r="AB317" s="15">
        <f t="shared" si="164"/>
        <v>0.17936629275633909</v>
      </c>
      <c r="AC317" s="15">
        <f t="shared" si="164"/>
        <v>0.17936629275633909</v>
      </c>
      <c r="AD317" s="15">
        <f t="shared" si="164"/>
        <v>0.41088992194482454</v>
      </c>
      <c r="AE317" s="15">
        <f t="shared" si="164"/>
        <v>-0.3755258286535415</v>
      </c>
      <c r="AF317" s="15">
        <f t="shared" si="164"/>
        <v>-0.21957936362394206</v>
      </c>
      <c r="AG317" s="15">
        <f t="shared" si="164"/>
        <v>-0.21957936362394206</v>
      </c>
      <c r="AH317" s="15">
        <f t="shared" si="164"/>
        <v>-0.11996626289732799</v>
      </c>
      <c r="AI317" s="15">
        <f t="shared" si="164"/>
        <v>-7.5557011470407101E-3</v>
      </c>
      <c r="AJ317" s="16">
        <f t="shared" si="164"/>
        <v>-7.5557011470407101E-3</v>
      </c>
      <c r="AK317" s="49">
        <f t="shared" si="166"/>
        <v>-4.7967754821324864E-4</v>
      </c>
    </row>
    <row r="318" spans="1:37" x14ac:dyDescent="0.35">
      <c r="A318" t="s">
        <v>17</v>
      </c>
      <c r="B318" s="14">
        <f t="shared" si="161"/>
        <v>0.82033996391288089</v>
      </c>
      <c r="C318" s="15">
        <f t="shared" si="161"/>
        <v>0.82063370724366091</v>
      </c>
      <c r="D318" s="15">
        <f t="shared" si="161"/>
        <v>0.82063370724366091</v>
      </c>
      <c r="E318" s="15">
        <f t="shared" si="161"/>
        <v>0.58911007805517546</v>
      </c>
      <c r="F318" s="15">
        <f t="shared" si="161"/>
        <v>0.3755258286535415</v>
      </c>
      <c r="G318" s="15">
        <f t="shared" si="161"/>
        <v>0.21957936362394206</v>
      </c>
      <c r="H318" s="15">
        <f t="shared" si="161"/>
        <v>0.21957936362394206</v>
      </c>
      <c r="I318" s="15">
        <f t="shared" si="161"/>
        <v>0.11996626289732799</v>
      </c>
      <c r="J318" s="15">
        <f t="shared" si="161"/>
        <v>7.5557011470407101E-3</v>
      </c>
      <c r="K318" s="16">
        <f t="shared" si="161"/>
        <v>7.5557011470407101E-3</v>
      </c>
      <c r="M318" s="50">
        <f t="shared" si="162"/>
        <v>-0.98765460304024799</v>
      </c>
      <c r="O318" s="14">
        <f t="shared" si="163"/>
        <v>0.14738230752029416</v>
      </c>
      <c r="P318" s="15">
        <f t="shared" si="163"/>
        <v>0.14719402577918633</v>
      </c>
      <c r="Q318" s="15">
        <f t="shared" si="163"/>
        <v>0.14719402577918633</v>
      </c>
      <c r="R318" s="15">
        <f t="shared" si="163"/>
        <v>0.24205939398900053</v>
      </c>
      <c r="S318" s="15">
        <f t="shared" si="163"/>
        <v>0.2345061806676125</v>
      </c>
      <c r="T318" s="15">
        <f t="shared" si="163"/>
        <v>0.17136426669444671</v>
      </c>
      <c r="U318" s="15">
        <f t="shared" si="163"/>
        <v>0.17136426669444671</v>
      </c>
      <c r="V318" s="15">
        <f t="shared" si="163"/>
        <v>0.10557435866377718</v>
      </c>
      <c r="W318" s="15">
        <f t="shared" si="163"/>
        <v>7.4986125272173175E-3</v>
      </c>
      <c r="X318" s="16">
        <f t="shared" si="163"/>
        <v>7.4986125272173175E-3</v>
      </c>
      <c r="Y318" s="49">
        <f t="shared" si="165"/>
        <v>1.3816360508423853</v>
      </c>
      <c r="AA318" s="14">
        <f t="shared" si="164"/>
        <v>0.17966003608711911</v>
      </c>
      <c r="AB318" s="15">
        <f t="shared" si="164"/>
        <v>-0.82063370724366091</v>
      </c>
      <c r="AC318" s="15">
        <f t="shared" si="164"/>
        <v>0.17936629275633909</v>
      </c>
      <c r="AD318" s="15">
        <f t="shared" si="164"/>
        <v>-0.58911007805517546</v>
      </c>
      <c r="AE318" s="15">
        <f t="shared" si="164"/>
        <v>0.62447417134645855</v>
      </c>
      <c r="AF318" s="15">
        <f t="shared" si="164"/>
        <v>-0.21957936362394206</v>
      </c>
      <c r="AG318" s="15">
        <f t="shared" si="164"/>
        <v>0.78042063637605796</v>
      </c>
      <c r="AH318" s="15">
        <f t="shared" si="164"/>
        <v>-0.11996626289732799</v>
      </c>
      <c r="AI318" s="15">
        <f t="shared" si="164"/>
        <v>-7.5557011470407101E-3</v>
      </c>
      <c r="AJ318" s="16">
        <f t="shared" si="164"/>
        <v>-7.5557011470407101E-3</v>
      </c>
      <c r="AK318" s="49">
        <f t="shared" si="166"/>
        <v>-4.7967754821299884E-4</v>
      </c>
    </row>
    <row r="319" spans="1:37" x14ac:dyDescent="0.35">
      <c r="A319" t="s">
        <v>18</v>
      </c>
      <c r="B319" s="26">
        <f t="shared" si="161"/>
        <v>0.49912911158400292</v>
      </c>
      <c r="C319" s="27">
        <f t="shared" si="161"/>
        <v>0.49962769689206554</v>
      </c>
      <c r="D319" s="27">
        <f t="shared" si="161"/>
        <v>0.49962769689206554</v>
      </c>
      <c r="E319" s="27">
        <f t="shared" si="161"/>
        <v>0.23833159840591076</v>
      </c>
      <c r="F319" s="27">
        <f t="shared" si="161"/>
        <v>0.11601519073644422</v>
      </c>
      <c r="G319" s="27">
        <f t="shared" si="161"/>
        <v>5.785303590468148E-2</v>
      </c>
      <c r="H319" s="27">
        <f t="shared" si="161"/>
        <v>5.785303590468148E-2</v>
      </c>
      <c r="I319" s="27">
        <f t="shared" si="161"/>
        <v>2.8891641958968251E-2</v>
      </c>
      <c r="J319" s="27">
        <f t="shared" si="161"/>
        <v>1.6587936001338458E-3</v>
      </c>
      <c r="K319" s="28">
        <f t="shared" si="161"/>
        <v>1.6587936001338458E-3</v>
      </c>
      <c r="M319" s="57">
        <f t="shared" si="162"/>
        <v>-2.5099939917218408</v>
      </c>
      <c r="O319" s="26">
        <f t="shared" si="163"/>
        <v>0.24999924155336692</v>
      </c>
      <c r="P319" s="27">
        <f t="shared" si="163"/>
        <v>0.24999986139039582</v>
      </c>
      <c r="Q319" s="27">
        <f t="shared" si="163"/>
        <v>0.24999986139039582</v>
      </c>
      <c r="R319" s="27">
        <f t="shared" si="163"/>
        <v>0.18152964760719442</v>
      </c>
      <c r="S319" s="27">
        <f t="shared" si="163"/>
        <v>0.10255566625483069</v>
      </c>
      <c r="T319" s="27">
        <f t="shared" si="163"/>
        <v>5.4506062141293117E-2</v>
      </c>
      <c r="U319" s="27">
        <f t="shared" si="163"/>
        <v>5.4506062141293117E-2</v>
      </c>
      <c r="V319" s="27">
        <f t="shared" si="163"/>
        <v>2.8056914983883036E-2</v>
      </c>
      <c r="W319" s="27">
        <f t="shared" si="163"/>
        <v>1.6560420039260007E-3</v>
      </c>
      <c r="X319" s="28">
        <f t="shared" si="163"/>
        <v>1.6560420039260007E-3</v>
      </c>
      <c r="Y319" s="49">
        <f t="shared" si="165"/>
        <v>1.1744654014705047</v>
      </c>
      <c r="AA319" s="26">
        <f t="shared" si="164"/>
        <v>-0.49912911158400292</v>
      </c>
      <c r="AB319" s="27">
        <f t="shared" si="164"/>
        <v>0.50037230310793446</v>
      </c>
      <c r="AC319" s="27">
        <f t="shared" si="164"/>
        <v>-0.49962769689206554</v>
      </c>
      <c r="AD319" s="27">
        <f t="shared" si="164"/>
        <v>0.76166840159408922</v>
      </c>
      <c r="AE319" s="27">
        <f t="shared" si="164"/>
        <v>-0.11601519073644422</v>
      </c>
      <c r="AF319" s="27">
        <f t="shared" si="164"/>
        <v>-5.785303590468148E-2</v>
      </c>
      <c r="AG319" s="27">
        <f t="shared" si="164"/>
        <v>-5.785303590468148E-2</v>
      </c>
      <c r="AH319" s="27">
        <f t="shared" si="164"/>
        <v>-2.8891641958968251E-2</v>
      </c>
      <c r="AI319" s="27">
        <f t="shared" si="164"/>
        <v>-1.6587936001338458E-3</v>
      </c>
      <c r="AJ319" s="28">
        <f t="shared" si="164"/>
        <v>-1.6587936001338458E-3</v>
      </c>
      <c r="AK319" s="49">
        <f t="shared" si="166"/>
        <v>-6.4659547908791498E-4</v>
      </c>
    </row>
    <row r="320" spans="1:37" x14ac:dyDescent="0.35">
      <c r="O320" s="49">
        <f>SUM(O311:O319)</f>
        <v>0.68090257860429171</v>
      </c>
      <c r="P320" s="49">
        <f t="shared" ref="P320:X320" si="167">SUM(P311:P319)</f>
        <v>0.68027547485352347</v>
      </c>
      <c r="Q320" s="49">
        <f t="shared" si="167"/>
        <v>0.68027547485352347</v>
      </c>
      <c r="R320" s="49">
        <f t="shared" si="167"/>
        <v>1.0376428403909179</v>
      </c>
      <c r="S320" s="49">
        <f t="shared" si="167"/>
        <v>1.2519745240341598</v>
      </c>
      <c r="T320" s="49">
        <f t="shared" si="167"/>
        <v>1.3665123442588067</v>
      </c>
      <c r="U320" s="49">
        <f t="shared" si="167"/>
        <v>1.3665123442588067</v>
      </c>
      <c r="V320" s="49">
        <f t="shared" si="167"/>
        <v>1.3724641349426203</v>
      </c>
      <c r="W320" s="49">
        <f t="shared" si="167"/>
        <v>0.63641052894150685</v>
      </c>
      <c r="X320" s="49">
        <f t="shared" si="167"/>
        <v>0.63641052894150685</v>
      </c>
      <c r="AA320" s="49">
        <f>SUM(AA311:AA319)</f>
        <v>2.4899219853641297E-4</v>
      </c>
      <c r="AB320" s="49">
        <f t="shared" ref="AB320:AJ320" si="168">SUM(AB311:AB319)</f>
        <v>2.4579000606106405E-4</v>
      </c>
      <c r="AC320" s="49">
        <f t="shared" si="168"/>
        <v>2.4579000606106405E-4</v>
      </c>
      <c r="AD320" s="49">
        <f t="shared" si="168"/>
        <v>2.3640774321875835E-4</v>
      </c>
      <c r="AE320" s="49">
        <f t="shared" si="168"/>
        <v>1.2124004969944757E-4</v>
      </c>
      <c r="AF320" s="49">
        <f t="shared" si="168"/>
        <v>-4.5473784941588158E-5</v>
      </c>
      <c r="AG320" s="49">
        <f t="shared" si="168"/>
        <v>-4.5473784941671425E-5</v>
      </c>
      <c r="AH320" s="49">
        <f t="shared" si="168"/>
        <v>-2.2843369410941242E-4</v>
      </c>
      <c r="AI320" s="49">
        <f t="shared" si="168"/>
        <v>-6.0571832757203795E-4</v>
      </c>
      <c r="AJ320" s="49">
        <f t="shared" si="168"/>
        <v>-6.057183275720102E-4</v>
      </c>
      <c r="AK320" s="49">
        <f>SUMSQ(AK311:AK319)</f>
        <v>1.641914769212489E-6</v>
      </c>
    </row>
    <row r="321" spans="1:12" x14ac:dyDescent="0.35">
      <c r="A321" t="s">
        <v>20</v>
      </c>
      <c r="B321" s="58">
        <f t="shared" ref="B321:K321" si="169">B304-AA320/O320</f>
        <v>-2.5063255696483848</v>
      </c>
      <c r="C321" s="59">
        <f t="shared" si="169"/>
        <v>-2.5083155440259102</v>
      </c>
      <c r="D321" s="59">
        <f t="shared" si="169"/>
        <v>-2.5083155440259102</v>
      </c>
      <c r="E321" s="59">
        <f t="shared" si="169"/>
        <v>-1.3478229608514822</v>
      </c>
      <c r="F321" s="59">
        <f t="shared" si="169"/>
        <v>-0.47882154504071706</v>
      </c>
      <c r="G321" s="59">
        <f t="shared" si="169"/>
        <v>0.28084517412655008</v>
      </c>
      <c r="H321" s="59">
        <f t="shared" si="169"/>
        <v>0.28084517412655025</v>
      </c>
      <c r="I321" s="59">
        <f t="shared" si="169"/>
        <v>1.0056087019663515</v>
      </c>
      <c r="J321" s="59">
        <f t="shared" si="169"/>
        <v>3.891512842547864</v>
      </c>
      <c r="K321" s="60">
        <f t="shared" si="169"/>
        <v>3.891512842547864</v>
      </c>
      <c r="L321" s="49">
        <f>AVERAGE(B321:K321)</f>
        <v>7.2357172277737186E-5</v>
      </c>
    </row>
    <row r="322" spans="1:12" x14ac:dyDescent="0.35">
      <c r="A322" t="s">
        <v>21</v>
      </c>
      <c r="B322" s="29">
        <f>B321-L321</f>
        <v>-2.5063979268206626</v>
      </c>
      <c r="C322" s="46">
        <f>C321-L321</f>
        <v>-2.508387901198188</v>
      </c>
      <c r="D322" s="46">
        <f>D321-L321</f>
        <v>-2.508387901198188</v>
      </c>
      <c r="E322" s="46">
        <f>E321-L321</f>
        <v>-1.3478953180237601</v>
      </c>
      <c r="F322" s="46">
        <f>F321-L321</f>
        <v>-0.47889390221299477</v>
      </c>
      <c r="G322" s="46">
        <f>G321-L321</f>
        <v>0.28077281695427236</v>
      </c>
      <c r="H322" s="46">
        <f>H321-L321</f>
        <v>0.28077281695427253</v>
      </c>
      <c r="I322" s="46">
        <f>I321-L321</f>
        <v>1.0055363447940737</v>
      </c>
      <c r="J322" s="46">
        <f>J321-L321</f>
        <v>3.8914404853755862</v>
      </c>
      <c r="K322" s="30">
        <f>K321-L321</f>
        <v>3.8914404853755862</v>
      </c>
      <c r="L322" s="49">
        <f>AVERAGE(B322:K322)</f>
        <v>-3.5527136788005011E-16</v>
      </c>
    </row>
  </sheetData>
  <mergeCells count="1">
    <mergeCell ref="B3:K3"/>
  </mergeCells>
  <conditionalFormatting sqref="AN19:AW29">
    <cfRule type="cellIs" dxfId="3" priority="2" operator="greaterThan">
      <formula>1.3</formula>
    </cfRule>
  </conditionalFormatting>
  <conditionalFormatting sqref="AX19:AY27">
    <cfRule type="cellIs" dxfId="2" priority="1" operator="greaterThan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BCCE-848D-4D54-88F7-31AB78D42872}">
  <sheetPr codeName="Sheet41"/>
  <dimension ref="A2:AA43"/>
  <sheetViews>
    <sheetView workbookViewId="0"/>
  </sheetViews>
  <sheetFormatPr defaultRowHeight="14.5" x14ac:dyDescent="0.35"/>
  <cols>
    <col min="13" max="13" width="9.1796875" customWidth="1"/>
  </cols>
  <sheetData>
    <row r="2" spans="1:11" x14ac:dyDescent="0.35">
      <c r="B2" t="s">
        <v>28</v>
      </c>
    </row>
    <row r="4" spans="1:11" ht="15" thickBot="1" x14ac:dyDescent="0.4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</row>
    <row r="5" spans="1:11" x14ac:dyDescent="0.35">
      <c r="A5" t="s">
        <v>6</v>
      </c>
      <c r="B5" s="10"/>
      <c r="C5" s="11">
        <v>1</v>
      </c>
      <c r="D5" s="11">
        <v>1</v>
      </c>
      <c r="E5" s="11">
        <v>1</v>
      </c>
      <c r="F5" s="11">
        <v>1</v>
      </c>
      <c r="G5" s="11">
        <v>1</v>
      </c>
      <c r="H5" s="11">
        <v>1</v>
      </c>
      <c r="I5" s="11">
        <v>1</v>
      </c>
      <c r="J5" s="11">
        <v>0</v>
      </c>
      <c r="K5" s="12">
        <v>1</v>
      </c>
    </row>
    <row r="6" spans="1:11" x14ac:dyDescent="0.35">
      <c r="A6" t="s">
        <v>7</v>
      </c>
      <c r="B6" s="19">
        <v>1</v>
      </c>
      <c r="C6" s="20">
        <v>1</v>
      </c>
      <c r="D6" s="20">
        <v>1</v>
      </c>
      <c r="E6" s="20">
        <v>0</v>
      </c>
      <c r="F6" s="20">
        <v>1</v>
      </c>
      <c r="G6" s="20">
        <v>1</v>
      </c>
      <c r="H6" s="20">
        <v>1</v>
      </c>
      <c r="I6" s="20">
        <v>1</v>
      </c>
      <c r="J6" s="20">
        <v>1</v>
      </c>
      <c r="K6" s="21">
        <v>0</v>
      </c>
    </row>
    <row r="7" spans="1:11" x14ac:dyDescent="0.35">
      <c r="A7" t="s">
        <v>8</v>
      </c>
      <c r="B7" s="19">
        <v>1</v>
      </c>
      <c r="C7" s="20">
        <v>1</v>
      </c>
      <c r="D7" s="20">
        <v>1</v>
      </c>
      <c r="E7" s="20">
        <v>1</v>
      </c>
      <c r="F7" s="20">
        <v>1</v>
      </c>
      <c r="G7" s="20">
        <v>1</v>
      </c>
      <c r="H7" s="20">
        <v>0</v>
      </c>
      <c r="I7" s="20">
        <v>1</v>
      </c>
      <c r="J7" s="20">
        <v>0</v>
      </c>
      <c r="K7" s="21">
        <v>0</v>
      </c>
    </row>
    <row r="8" spans="1:11" x14ac:dyDescent="0.35">
      <c r="A8" t="s">
        <v>10</v>
      </c>
      <c r="B8" s="19">
        <v>1</v>
      </c>
      <c r="C8" s="20">
        <v>1</v>
      </c>
      <c r="D8" s="20">
        <v>1</v>
      </c>
      <c r="E8" s="20">
        <v>1</v>
      </c>
      <c r="F8" s="20">
        <v>1</v>
      </c>
      <c r="G8" s="20">
        <v>1</v>
      </c>
      <c r="H8" s="20">
        <v>0</v>
      </c>
      <c r="I8" s="20">
        <v>1</v>
      </c>
      <c r="J8" s="20">
        <v>0</v>
      </c>
      <c r="K8" s="21">
        <v>0</v>
      </c>
    </row>
    <row r="9" spans="1:11" x14ac:dyDescent="0.35">
      <c r="A9" t="s">
        <v>11</v>
      </c>
      <c r="B9" s="19">
        <v>1</v>
      </c>
      <c r="C9" s="20">
        <v>1</v>
      </c>
      <c r="D9" s="20">
        <v>1</v>
      </c>
      <c r="E9" s="20">
        <v>1</v>
      </c>
      <c r="F9" s="20">
        <v>0</v>
      </c>
      <c r="G9" s="20">
        <v>1</v>
      </c>
      <c r="H9" s="20">
        <v>1</v>
      </c>
      <c r="I9" s="20">
        <v>0</v>
      </c>
      <c r="J9" s="20">
        <v>0</v>
      </c>
      <c r="K9" s="21">
        <v>0</v>
      </c>
    </row>
    <row r="10" spans="1:11" x14ac:dyDescent="0.35">
      <c r="A10" t="s">
        <v>13</v>
      </c>
      <c r="B10" s="19">
        <v>1</v>
      </c>
      <c r="C10" s="20">
        <v>1</v>
      </c>
      <c r="D10" s="20">
        <v>1</v>
      </c>
      <c r="E10" s="20">
        <v>1</v>
      </c>
      <c r="F10" s="20">
        <v>1</v>
      </c>
      <c r="G10" s="20">
        <v>0</v>
      </c>
      <c r="H10" s="20">
        <v>1</v>
      </c>
      <c r="I10" s="20">
        <v>0</v>
      </c>
      <c r="J10" s="20">
        <v>0</v>
      </c>
      <c r="K10" s="21">
        <v>0</v>
      </c>
    </row>
    <row r="11" spans="1:11" x14ac:dyDescent="0.35">
      <c r="A11" t="s">
        <v>15</v>
      </c>
      <c r="B11" s="19">
        <v>1</v>
      </c>
      <c r="C11" s="20">
        <v>1</v>
      </c>
      <c r="D11" s="20">
        <v>1</v>
      </c>
      <c r="E11" s="20">
        <v>1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1">
        <v>0</v>
      </c>
    </row>
    <row r="12" spans="1:11" x14ac:dyDescent="0.35">
      <c r="A12" t="s">
        <v>17</v>
      </c>
      <c r="B12" s="19">
        <v>1</v>
      </c>
      <c r="C12" s="20">
        <v>0</v>
      </c>
      <c r="D12" s="20">
        <v>1</v>
      </c>
      <c r="E12" s="20">
        <v>0</v>
      </c>
      <c r="F12" s="20">
        <v>1</v>
      </c>
      <c r="G12" s="20">
        <v>0</v>
      </c>
      <c r="H12" s="20">
        <v>1</v>
      </c>
      <c r="I12" s="20">
        <v>0</v>
      </c>
      <c r="J12" s="20">
        <v>0</v>
      </c>
      <c r="K12" s="21">
        <v>0</v>
      </c>
    </row>
    <row r="13" spans="1:11" ht="15" thickBot="1" x14ac:dyDescent="0.4">
      <c r="A13" t="s">
        <v>18</v>
      </c>
      <c r="B13" s="41">
        <v>0</v>
      </c>
      <c r="C13" s="42">
        <v>1</v>
      </c>
      <c r="D13" s="42">
        <v>0</v>
      </c>
      <c r="E13" s="42">
        <v>1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3">
        <v>0</v>
      </c>
    </row>
    <row r="15" spans="1:11" x14ac:dyDescent="0.35">
      <c r="B15" t="s">
        <v>1</v>
      </c>
    </row>
    <row r="17" spans="1:27" x14ac:dyDescent="0.35">
      <c r="B17">
        <v>1</v>
      </c>
      <c r="C17">
        <v>2</v>
      </c>
      <c r="D17">
        <v>3</v>
      </c>
      <c r="E17">
        <v>4</v>
      </c>
      <c r="F17">
        <v>5</v>
      </c>
      <c r="G17">
        <v>6</v>
      </c>
      <c r="H17">
        <v>7</v>
      </c>
      <c r="I17">
        <v>8</v>
      </c>
      <c r="J17">
        <v>9</v>
      </c>
      <c r="K17">
        <v>10</v>
      </c>
      <c r="L17" s="3" t="s">
        <v>3</v>
      </c>
      <c r="M17" s="3" t="s">
        <v>4</v>
      </c>
      <c r="O17" t="e">
        <f t="array" aca="1" ref="O17:AA28" ca="1">RASCH(A4:K13,TRUE,14)</f>
        <v>#NAME?</v>
      </c>
      <c r="P17" t="e">
        <f ca="1"/>
        <v>#NAME?</v>
      </c>
      <c r="Q17" t="e">
        <f ca="1"/>
        <v>#NAME?</v>
      </c>
      <c r="R1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V17" t="e">
        <f ca="1"/>
        <v>#NAME?</v>
      </c>
      <c r="W17" t="e">
        <f ca="1"/>
        <v>#NAME?</v>
      </c>
      <c r="X17" t="e">
        <f ca="1"/>
        <v>#NAME?</v>
      </c>
      <c r="Y17" t="e">
        <f ca="1"/>
        <v>#NAME?</v>
      </c>
      <c r="Z17" t="e">
        <f ca="1"/>
        <v>#NAME?</v>
      </c>
      <c r="AA17" t="e">
        <f ca="1"/>
        <v>#NAME?</v>
      </c>
    </row>
    <row r="18" spans="1:27" x14ac:dyDescent="0.35">
      <c r="A18" t="s">
        <v>6</v>
      </c>
      <c r="B18" s="5">
        <f>'Rasch A'!B257</f>
        <v>0.99863124723459173</v>
      </c>
      <c r="C18" s="47">
        <f>'Rasch A'!C257</f>
        <v>0.99863401269642482</v>
      </c>
      <c r="D18" s="47">
        <f>'Rasch A'!D257</f>
        <v>0.99863401269642482</v>
      </c>
      <c r="E18" s="47">
        <f>'Rasch A'!E257</f>
        <v>0.99565830304472513</v>
      </c>
      <c r="F18" s="47">
        <f>'Rasch A'!F257</f>
        <v>0.98972013253833613</v>
      </c>
      <c r="G18" s="47">
        <f>'Rasch A'!G257</f>
        <v>0.97830322211666931</v>
      </c>
      <c r="H18" s="47">
        <f>'Rasch A'!H257</f>
        <v>0.97830322211666931</v>
      </c>
      <c r="I18" s="47">
        <f>'Rasch A'!I257</f>
        <v>0.95626987283586584</v>
      </c>
      <c r="J18" s="47">
        <f>'Rasch A'!J257</f>
        <v>0.55122102638661941</v>
      </c>
      <c r="K18" s="7">
        <f>'Rasch A'!K257</f>
        <v>0.55122102638661941</v>
      </c>
      <c r="L18" s="8">
        <f>'Rasch A'!M257</f>
        <v>4.0931461415557076</v>
      </c>
      <c r="M18" s="9">
        <f>1/SQRT('Rasch A'!Y257)</f>
        <v>1.2935681569672053</v>
      </c>
      <c r="O18" t="e">
        <f ca="1"/>
        <v>#NAME?</v>
      </c>
      <c r="P18" s="8" t="e">
        <f ca="1"/>
        <v>#NAME?</v>
      </c>
      <c r="Q18" s="45" t="e">
        <f ca="1"/>
        <v>#NAME?</v>
      </c>
      <c r="R18" s="45" t="e">
        <f ca="1"/>
        <v>#NAME?</v>
      </c>
      <c r="S18" s="45" t="e">
        <f ca="1"/>
        <v>#NAME?</v>
      </c>
      <c r="T18" s="45" t="e">
        <f ca="1"/>
        <v>#NAME?</v>
      </c>
      <c r="U18" s="45" t="e">
        <f ca="1"/>
        <v>#NAME?</v>
      </c>
      <c r="V18" s="45" t="e">
        <f ca="1"/>
        <v>#NAME?</v>
      </c>
      <c r="W18" s="45" t="e">
        <f ca="1"/>
        <v>#NAME?</v>
      </c>
      <c r="X18" s="45" t="e">
        <f ca="1"/>
        <v>#NAME?</v>
      </c>
      <c r="Y18" s="9" t="e">
        <f ca="1"/>
        <v>#NAME?</v>
      </c>
      <c r="Z18" t="e">
        <f ca="1"/>
        <v>#NAME?</v>
      </c>
      <c r="AA18" t="e">
        <f ca="1"/>
        <v>#NAME?</v>
      </c>
    </row>
    <row r="19" spans="1:27" x14ac:dyDescent="0.35">
      <c r="A19" t="s">
        <v>7</v>
      </c>
      <c r="B19" s="14">
        <f>'Rasch A'!B258</f>
        <v>0.99390561401605515</v>
      </c>
      <c r="C19" s="15">
        <f>'Rasch A'!C258</f>
        <v>0.9939178691132744</v>
      </c>
      <c r="D19" s="15">
        <f>'Rasch A'!D258</f>
        <v>0.9939178691132744</v>
      </c>
      <c r="E19" s="15">
        <f>'Rasch A'!E258</f>
        <v>0.98086521984974273</v>
      </c>
      <c r="F19" s="15">
        <f>'Rasch A'!F258</f>
        <v>0.95559675288664925</v>
      </c>
      <c r="G19" s="15">
        <f>'Rasch A'!G258</f>
        <v>0.90973835986113993</v>
      </c>
      <c r="H19" s="15">
        <f>'Rasch A'!H258</f>
        <v>0.90973835986113993</v>
      </c>
      <c r="I19" s="15">
        <f>'Rasch A'!I258</f>
        <v>0.83016420632570764</v>
      </c>
      <c r="J19" s="15">
        <f>'Rasch A'!J258</f>
        <v>0.21541203452769775</v>
      </c>
      <c r="K19" s="16">
        <f>'Rasch A'!K258</f>
        <v>0.21541203452769775</v>
      </c>
      <c r="L19" s="17">
        <f>'Rasch A'!M258</f>
        <v>2.5933721629415407</v>
      </c>
      <c r="M19" s="18">
        <f>1/SQRT('Rasch A'!Y258)</f>
        <v>1.1763992002477015</v>
      </c>
      <c r="O19" t="e">
        <f ca="1"/>
        <v>#NAME?</v>
      </c>
      <c r="P19" s="17" t="e">
        <f ca="1"/>
        <v>#NAME?</v>
      </c>
      <c r="Q19" t="e">
        <f ca="1"/>
        <v>#NAME?</v>
      </c>
      <c r="R19" t="e">
        <f ca="1"/>
        <v>#NAME?</v>
      </c>
      <c r="S19" t="e">
        <f ca="1"/>
        <v>#NAME?</v>
      </c>
      <c r="T19" t="e">
        <f ca="1"/>
        <v>#NAME?</v>
      </c>
      <c r="U19" t="e">
        <f ca="1"/>
        <v>#NAME?</v>
      </c>
      <c r="V19" t="e">
        <f ca="1"/>
        <v>#NAME?</v>
      </c>
      <c r="W19" t="e">
        <f ca="1"/>
        <v>#NAME?</v>
      </c>
      <c r="X19" t="e">
        <f ca="1"/>
        <v>#NAME?</v>
      </c>
      <c r="Y19" s="18" t="e">
        <f ca="1"/>
        <v>#NAME?</v>
      </c>
      <c r="Z19" t="e">
        <f ca="1"/>
        <v>#NAME?</v>
      </c>
      <c r="AA19" t="e">
        <f ca="1"/>
        <v>#NAME?</v>
      </c>
    </row>
    <row r="20" spans="1:27" x14ac:dyDescent="0.35">
      <c r="A20" t="s">
        <v>8</v>
      </c>
      <c r="B20" s="14">
        <f>'Rasch A'!B259</f>
        <v>0.98007244860383735</v>
      </c>
      <c r="C20" s="15">
        <f>'Rasch A'!C259</f>
        <v>0.98011196396304479</v>
      </c>
      <c r="D20" s="15">
        <f>'Rasch A'!D259</f>
        <v>0.98011196396304479</v>
      </c>
      <c r="E20" s="15">
        <f>'Rasch A'!E259</f>
        <v>0.93924211550507852</v>
      </c>
      <c r="F20" s="15">
        <f>'Rasch A'!F259</f>
        <v>0.86648979530639714</v>
      </c>
      <c r="G20" s="15">
        <f>'Rasch A'!G259</f>
        <v>0.75244469291479088</v>
      </c>
      <c r="H20" s="15">
        <f>'Rasch A'!H259</f>
        <v>0.75244469291479088</v>
      </c>
      <c r="I20" s="15">
        <f>'Rasch A'!I259</f>
        <v>0.59581089337475657</v>
      </c>
      <c r="J20" s="15">
        <f>'Rasch A'!J259</f>
        <v>7.6466307648270962E-2</v>
      </c>
      <c r="K20" s="16">
        <f>'Rasch A'!K259</f>
        <v>7.6466307648270962E-2</v>
      </c>
      <c r="L20" s="17">
        <f>'Rasch A'!M259</f>
        <v>1.3931219057051234</v>
      </c>
      <c r="M20" s="18">
        <f>1/SQRT('Rasch A'!Y259)</f>
        <v>1.0071412279121208</v>
      </c>
      <c r="O20" t="e">
        <f ca="1"/>
        <v>#NAME?</v>
      </c>
      <c r="P20" s="17" t="e">
        <f ca="1"/>
        <v>#NAME?</v>
      </c>
      <c r="Q20" t="e">
        <f ca="1"/>
        <v>#NAME?</v>
      </c>
      <c r="R20" t="e">
        <f ca="1"/>
        <v>#NAME?</v>
      </c>
      <c r="S20" t="e">
        <f ca="1"/>
        <v>#NAME?</v>
      </c>
      <c r="T20" t="e">
        <f ca="1"/>
        <v>#NAME?</v>
      </c>
      <c r="U20" t="e">
        <f ca="1"/>
        <v>#NAME?</v>
      </c>
      <c r="V20" t="e">
        <f ca="1"/>
        <v>#NAME?</v>
      </c>
      <c r="W20" t="e">
        <f ca="1"/>
        <v>#NAME?</v>
      </c>
      <c r="X20" t="e">
        <f ca="1"/>
        <v>#NAME?</v>
      </c>
      <c r="Y20" s="18" t="e">
        <f ca="1"/>
        <v>#NAME?</v>
      </c>
      <c r="Z20" t="e">
        <f ca="1"/>
        <v>#NAME?</v>
      </c>
      <c r="AA20" t="e">
        <f ca="1"/>
        <v>#NAME?</v>
      </c>
    </row>
    <row r="21" spans="1:27" x14ac:dyDescent="0.35">
      <c r="A21" t="s">
        <v>10</v>
      </c>
      <c r="B21" s="14">
        <f>'Rasch A'!B260</f>
        <v>0.98007244860383735</v>
      </c>
      <c r="C21" s="15">
        <f>'Rasch A'!C260</f>
        <v>0.98011196396304479</v>
      </c>
      <c r="D21" s="15">
        <f>'Rasch A'!D260</f>
        <v>0.98011196396304479</v>
      </c>
      <c r="E21" s="15">
        <f>'Rasch A'!E260</f>
        <v>0.93924211550507852</v>
      </c>
      <c r="F21" s="15">
        <f>'Rasch A'!F260</f>
        <v>0.86648979530639714</v>
      </c>
      <c r="G21" s="15">
        <f>'Rasch A'!G260</f>
        <v>0.75244469291479088</v>
      </c>
      <c r="H21" s="15">
        <f>'Rasch A'!H260</f>
        <v>0.75244469291479088</v>
      </c>
      <c r="I21" s="15">
        <f>'Rasch A'!I260</f>
        <v>0.59581089337475657</v>
      </c>
      <c r="J21" s="15">
        <f>'Rasch A'!J260</f>
        <v>7.6466307648270962E-2</v>
      </c>
      <c r="K21" s="16">
        <f>'Rasch A'!K260</f>
        <v>7.6466307648270962E-2</v>
      </c>
      <c r="L21" s="17">
        <f>'Rasch A'!M260</f>
        <v>1.3931219057051234</v>
      </c>
      <c r="M21" s="18">
        <f>1/SQRT('Rasch A'!Y260)</f>
        <v>1.0071412279121208</v>
      </c>
      <c r="O21" t="e">
        <f ca="1"/>
        <v>#NAME?</v>
      </c>
      <c r="P21" s="17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  <c r="T21" t="e">
        <f ca="1"/>
        <v>#NAME?</v>
      </c>
      <c r="U21" t="e">
        <f ca="1"/>
        <v>#NAME?</v>
      </c>
      <c r="V21" t="e">
        <f ca="1"/>
        <v>#NAME?</v>
      </c>
      <c r="W21" t="e">
        <f ca="1"/>
        <v>#NAME?</v>
      </c>
      <c r="X21" t="e">
        <f ca="1"/>
        <v>#NAME?</v>
      </c>
      <c r="Y21" s="18" t="e">
        <f ca="1"/>
        <v>#NAME?</v>
      </c>
      <c r="Z21" t="e">
        <f ca="1"/>
        <v>#NAME?</v>
      </c>
      <c r="AA21" t="e">
        <f ca="1"/>
        <v>#NAME?</v>
      </c>
    </row>
    <row r="22" spans="1:27" x14ac:dyDescent="0.35">
      <c r="A22" t="s">
        <v>11</v>
      </c>
      <c r="B22" s="14">
        <f>'Rasch A'!B261</f>
        <v>0.95272690139078497</v>
      </c>
      <c r="C22" s="15">
        <f>'Rasch A'!C261</f>
        <v>0.95281803117518737</v>
      </c>
      <c r="D22" s="15">
        <f>'Rasch A'!D261</f>
        <v>0.95281803117518737</v>
      </c>
      <c r="E22" s="15">
        <f>'Rasch A'!E261</f>
        <v>0.8636614948593877</v>
      </c>
      <c r="F22" s="15">
        <f>'Rasch A'!F261</f>
        <v>0.72673821921504689</v>
      </c>
      <c r="G22" s="15">
        <f>'Rasch A'!G261</f>
        <v>0.55466984832237454</v>
      </c>
      <c r="H22" s="15">
        <f>'Rasch A'!H261</f>
        <v>0.55466984832237454</v>
      </c>
      <c r="I22" s="15">
        <f>'Rasch A'!I261</f>
        <v>0.37657861069912518</v>
      </c>
      <c r="J22" s="15">
        <f>'Rasch A'!J261</f>
        <v>3.2815338741916257E-2</v>
      </c>
      <c r="K22" s="16">
        <f>'Rasch A'!K261</f>
        <v>3.2815338741916257E-2</v>
      </c>
      <c r="L22" s="17">
        <f>'Rasch A'!M261</f>
        <v>0.50039128089596274</v>
      </c>
      <c r="M22" s="18">
        <f>1/SQRT('Rasch A'!Y261)</f>
        <v>0.8967413766832385</v>
      </c>
      <c r="O22" t="e">
        <f ca="1"/>
        <v>#NAME?</v>
      </c>
      <c r="P22" s="17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t="e">
        <f ca="1"/>
        <v>#NAME?</v>
      </c>
      <c r="V22" t="e">
        <f ca="1"/>
        <v>#NAME?</v>
      </c>
      <c r="W22" t="e">
        <f ca="1"/>
        <v>#NAME?</v>
      </c>
      <c r="X22" t="e">
        <f ca="1"/>
        <v>#NAME?</v>
      </c>
      <c r="Y22" s="18" t="e">
        <f ca="1"/>
        <v>#NAME?</v>
      </c>
      <c r="Z22" t="e">
        <f ca="1"/>
        <v>#NAME?</v>
      </c>
      <c r="AA22" t="e">
        <f ca="1"/>
        <v>#NAME?</v>
      </c>
    </row>
    <row r="23" spans="1:27" x14ac:dyDescent="0.35">
      <c r="A23" t="s">
        <v>13</v>
      </c>
      <c r="B23" s="14">
        <f>'Rasch A'!B262</f>
        <v>0.95272690139078497</v>
      </c>
      <c r="C23" s="15">
        <f>'Rasch A'!C262</f>
        <v>0.95281803117518737</v>
      </c>
      <c r="D23" s="15">
        <f>'Rasch A'!D262</f>
        <v>0.95281803117518737</v>
      </c>
      <c r="E23" s="15">
        <f>'Rasch A'!E262</f>
        <v>0.8636614948593877</v>
      </c>
      <c r="F23" s="15">
        <f>'Rasch A'!F262</f>
        <v>0.72673821921504689</v>
      </c>
      <c r="G23" s="15">
        <f>'Rasch A'!G262</f>
        <v>0.55466984832237454</v>
      </c>
      <c r="H23" s="15">
        <f>'Rasch A'!H262</f>
        <v>0.55466984832237454</v>
      </c>
      <c r="I23" s="15">
        <f>'Rasch A'!I262</f>
        <v>0.37657861069912518</v>
      </c>
      <c r="J23" s="15">
        <f>'Rasch A'!J262</f>
        <v>3.2815338741916257E-2</v>
      </c>
      <c r="K23" s="16">
        <f>'Rasch A'!K262</f>
        <v>3.2815338741916257E-2</v>
      </c>
      <c r="L23" s="17">
        <f>'Rasch A'!M262</f>
        <v>0.50039128089596274</v>
      </c>
      <c r="M23" s="18">
        <f>1/SQRT('Rasch A'!Y262)</f>
        <v>0.8967413766832385</v>
      </c>
      <c r="O23" t="e">
        <f ca="1"/>
        <v>#NAME?</v>
      </c>
      <c r="P23" s="17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t="e">
        <f ca="1"/>
        <v>#NAME?</v>
      </c>
      <c r="V23" t="e">
        <f ca="1"/>
        <v>#NAME?</v>
      </c>
      <c r="W23" t="e">
        <f ca="1"/>
        <v>#NAME?</v>
      </c>
      <c r="X23" t="e">
        <f ca="1"/>
        <v>#NAME?</v>
      </c>
      <c r="Y23" s="18" t="e">
        <f ca="1"/>
        <v>#NAME?</v>
      </c>
      <c r="Z23" t="e">
        <f ca="1"/>
        <v>#NAME?</v>
      </c>
      <c r="AA23" t="e">
        <f ca="1"/>
        <v>#NAME?</v>
      </c>
    </row>
    <row r="24" spans="1:27" x14ac:dyDescent="0.35">
      <c r="A24" t="s">
        <v>15</v>
      </c>
      <c r="B24" s="14">
        <f>'Rasch A'!B263</f>
        <v>0.82019162130806322</v>
      </c>
      <c r="C24" s="15">
        <f>'Rasch A'!C263</f>
        <v>0.82049010429241542</v>
      </c>
      <c r="D24" s="15">
        <f>'Rasch A'!D263</f>
        <v>0.82049010429241542</v>
      </c>
      <c r="E24" s="15">
        <f>'Rasch A'!E263</f>
        <v>0.58911292708464491</v>
      </c>
      <c r="F24" s="15">
        <f>'Rasch A'!F263</f>
        <v>0.37575524598947857</v>
      </c>
      <c r="G24" s="15">
        <f>'Rasch A'!G263</f>
        <v>0.21991127785440204</v>
      </c>
      <c r="H24" s="15">
        <f>'Rasch A'!H263</f>
        <v>0.21991127785440209</v>
      </c>
      <c r="I24" s="15">
        <f>'Rasch A'!I263</f>
        <v>0.12027416278713189</v>
      </c>
      <c r="J24" s="15">
        <f>'Rasch A'!J263</f>
        <v>7.6207238189462513E-3</v>
      </c>
      <c r="K24" s="16">
        <f>'Rasch A'!K263</f>
        <v>7.6207238189462513E-3</v>
      </c>
      <c r="L24" s="17">
        <f>'Rasch A'!M263</f>
        <v>-0.9860954409705589</v>
      </c>
      <c r="M24" s="18">
        <f>1/SQRT('Rasch A'!Y263)</f>
        <v>0.85042320390163428</v>
      </c>
      <c r="O24" t="e">
        <f ca="1"/>
        <v>#NAME?</v>
      </c>
      <c r="P24" s="17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t="e">
        <f ca="1"/>
        <v>#NAME?</v>
      </c>
      <c r="V24" t="e">
        <f ca="1"/>
        <v>#NAME?</v>
      </c>
      <c r="W24" t="e">
        <f ca="1"/>
        <v>#NAME?</v>
      </c>
      <c r="X24" t="e">
        <f ca="1"/>
        <v>#NAME?</v>
      </c>
      <c r="Y24" s="18" t="e">
        <f ca="1"/>
        <v>#NAME?</v>
      </c>
      <c r="Z24" t="e">
        <f ca="1"/>
        <v>#NAME?</v>
      </c>
      <c r="AA24" t="e">
        <f ca="1"/>
        <v>#NAME?</v>
      </c>
    </row>
    <row r="25" spans="1:27" x14ac:dyDescent="0.35">
      <c r="A25" t="s">
        <v>17</v>
      </c>
      <c r="B25" s="14">
        <f>'Rasch A'!B264</f>
        <v>0.82019162130806322</v>
      </c>
      <c r="C25" s="15">
        <f>'Rasch A'!C264</f>
        <v>0.82049010429241542</v>
      </c>
      <c r="D25" s="15">
        <f>'Rasch A'!D264</f>
        <v>0.82049010429241542</v>
      </c>
      <c r="E25" s="15">
        <f>'Rasch A'!E264</f>
        <v>0.58911292708464491</v>
      </c>
      <c r="F25" s="15">
        <f>'Rasch A'!F264</f>
        <v>0.37575524598947857</v>
      </c>
      <c r="G25" s="15">
        <f>'Rasch A'!G264</f>
        <v>0.21991127785440204</v>
      </c>
      <c r="H25" s="15">
        <f>'Rasch A'!H264</f>
        <v>0.21991127785440209</v>
      </c>
      <c r="I25" s="15">
        <f>'Rasch A'!I264</f>
        <v>0.12027416278713189</v>
      </c>
      <c r="J25" s="15">
        <f>'Rasch A'!J264</f>
        <v>7.6207238189462513E-3</v>
      </c>
      <c r="K25" s="16">
        <f>'Rasch A'!K264</f>
        <v>7.6207238189462513E-3</v>
      </c>
      <c r="L25" s="17">
        <f>'Rasch A'!M264</f>
        <v>-0.9860954409705589</v>
      </c>
      <c r="M25" s="18">
        <f>1/SQRT('Rasch A'!Y264)</f>
        <v>0.85042320390163428</v>
      </c>
      <c r="O25" t="e">
        <f ca="1"/>
        <v>#NAME?</v>
      </c>
      <c r="P25" s="17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t="e">
        <f ca="1"/>
        <v>#NAME?</v>
      </c>
      <c r="U25" t="e">
        <f ca="1"/>
        <v>#NAME?</v>
      </c>
      <c r="V25" t="e">
        <f ca="1"/>
        <v>#NAME?</v>
      </c>
      <c r="W25" t="e">
        <f ca="1"/>
        <v>#NAME?</v>
      </c>
      <c r="X25" t="e">
        <f ca="1"/>
        <v>#NAME?</v>
      </c>
      <c r="Y25" s="18" t="e">
        <f ca="1"/>
        <v>#NAME?</v>
      </c>
      <c r="Z25" t="e">
        <f ca="1"/>
        <v>#NAME?</v>
      </c>
      <c r="AA25" t="e">
        <f ca="1"/>
        <v>#NAME?</v>
      </c>
    </row>
    <row r="26" spans="1:27" x14ac:dyDescent="0.35">
      <c r="A26" t="s">
        <v>18</v>
      </c>
      <c r="B26" s="26">
        <f>'Rasch A'!B265</f>
        <v>0.49920424523317908</v>
      </c>
      <c r="C26" s="27">
        <f>'Rasch A'!C265</f>
        <v>0.49971055402221026</v>
      </c>
      <c r="D26" s="27">
        <f>'Rasch A'!D265</f>
        <v>0.49971055402221026</v>
      </c>
      <c r="E26" s="27">
        <f>'Rasch A'!E265</f>
        <v>0.23857102722767631</v>
      </c>
      <c r="F26" s="27">
        <f>'Rasch A'!F265</f>
        <v>0.11624972661866961</v>
      </c>
      <c r="G26" s="27">
        <f>'Rasch A'!G265</f>
        <v>5.8030029162059085E-2</v>
      </c>
      <c r="H26" s="27">
        <f>'Rasch A'!H265</f>
        <v>5.8030029162059113E-2</v>
      </c>
      <c r="I26" s="27">
        <f>'Rasch A'!I265</f>
        <v>2.9010275760441018E-2</v>
      </c>
      <c r="J26" s="27">
        <f>'Rasch A'!J265</f>
        <v>1.6753384805673263E-3</v>
      </c>
      <c r="K26" s="28">
        <f>'Rasch A'!K265</f>
        <v>1.6753384805673263E-3</v>
      </c>
      <c r="L26" s="29">
        <f>'Rasch A'!M265</f>
        <v>-2.5075167478240079</v>
      </c>
      <c r="M26" s="30">
        <f>1/SQRT('Rasch A'!Y265)</f>
        <v>0.92244146003791971</v>
      </c>
      <c r="O26" t="e">
        <f ca="1"/>
        <v>#NAME?</v>
      </c>
      <c r="P26" s="29" t="e">
        <f ca="1"/>
        <v>#NAME?</v>
      </c>
      <c r="Q26" s="46" t="e">
        <f ca="1"/>
        <v>#NAME?</v>
      </c>
      <c r="R26" s="46" t="e">
        <f ca="1"/>
        <v>#NAME?</v>
      </c>
      <c r="S26" s="46" t="e">
        <f ca="1"/>
        <v>#NAME?</v>
      </c>
      <c r="T26" s="46" t="e">
        <f ca="1"/>
        <v>#NAME?</v>
      </c>
      <c r="U26" s="46" t="e">
        <f ca="1"/>
        <v>#NAME?</v>
      </c>
      <c r="V26" s="46" t="e">
        <f ca="1"/>
        <v>#NAME?</v>
      </c>
      <c r="W26" s="46" t="e">
        <f ca="1"/>
        <v>#NAME?</v>
      </c>
      <c r="X26" s="46" t="e">
        <f ca="1"/>
        <v>#NAME?</v>
      </c>
      <c r="Y26" s="30" t="e">
        <f ca="1"/>
        <v>#NAME?</v>
      </c>
      <c r="Z26" t="e">
        <f ca="1"/>
        <v>#NAME?</v>
      </c>
      <c r="AA26" t="e">
        <f ca="1"/>
        <v>#NAME?</v>
      </c>
    </row>
    <row r="27" spans="1:27" x14ac:dyDescent="0.35">
      <c r="A27" t="s">
        <v>19</v>
      </c>
      <c r="B27" s="8">
        <f>'Rasch A'!B268</f>
        <v>-2.5042962256312324</v>
      </c>
      <c r="C27" s="45">
        <f>'Rasch A'!C268</f>
        <v>-2.5063068013661343</v>
      </c>
      <c r="D27" s="45">
        <f>'Rasch A'!D268</f>
        <v>-2.5063068013661343</v>
      </c>
      <c r="E27" s="45">
        <f>'Rasch A'!E268</f>
        <v>-1.3464568468785625</v>
      </c>
      <c r="F27" s="45">
        <f>'Rasch A'!F268</f>
        <v>-0.47808539250233906</v>
      </c>
      <c r="G27" s="45">
        <f>'Rasch A'!G268</f>
        <v>0.28095625924317225</v>
      </c>
      <c r="H27" s="45">
        <f>'Rasch A'!H268</f>
        <v>0.28095625924317219</v>
      </c>
      <c r="I27" s="45">
        <f>'Rasch A'!I268</f>
        <v>1.0050808802725648</v>
      </c>
      <c r="J27" s="45">
        <f>'Rasch A'!J268</f>
        <v>3.8872293344927469</v>
      </c>
      <c r="K27" s="9">
        <f>'Rasch A'!K268</f>
        <v>3.8872293344927469</v>
      </c>
      <c r="O27" t="e">
        <f ca="1"/>
        <v>#NAME?</v>
      </c>
      <c r="P27" t="e">
        <f ca="1"/>
        <v>#NAME?</v>
      </c>
      <c r="Q27" t="e">
        <f ca="1"/>
        <v>#NAME?</v>
      </c>
      <c r="R27" t="e">
        <f ca="1"/>
        <v>#NAME?</v>
      </c>
      <c r="S27" t="e">
        <f ca="1"/>
        <v>#NAME?</v>
      </c>
      <c r="T27" t="e">
        <f ca="1"/>
        <v>#NAME?</v>
      </c>
      <c r="U27" t="e">
        <f ca="1"/>
        <v>#NAME?</v>
      </c>
      <c r="V27" t="e">
        <f ca="1"/>
        <v>#NAME?</v>
      </c>
      <c r="W27" t="e">
        <f ca="1"/>
        <v>#NAME?</v>
      </c>
      <c r="X27" t="e">
        <f ca="1"/>
        <v>#NAME?</v>
      </c>
      <c r="Y27" t="e">
        <f ca="1"/>
        <v>#NAME?</v>
      </c>
      <c r="Z27" t="e">
        <f ca="1"/>
        <v>#NAME?</v>
      </c>
      <c r="AA27" t="e">
        <f ca="1"/>
        <v>#NAME?</v>
      </c>
    </row>
    <row r="28" spans="1:27" x14ac:dyDescent="0.35">
      <c r="A28" t="s">
        <v>4</v>
      </c>
      <c r="B28" s="29">
        <f>1/SQRT('Rasch A'!O266)</f>
        <v>1.2113288368812276</v>
      </c>
      <c r="C28" s="46">
        <f>1/SQRT('Rasch A'!P266)</f>
        <v>1.211895967140189</v>
      </c>
      <c r="D28" s="46">
        <f>1/SQRT('Rasch A'!Q266)</f>
        <v>1.211895967140189</v>
      </c>
      <c r="E28" s="46">
        <f>1/SQRT('Rasch A'!R266)</f>
        <v>0.98128976567526338</v>
      </c>
      <c r="F28" s="46">
        <f>1/SQRT('Rasch A'!S266)</f>
        <v>0.89334938258636942</v>
      </c>
      <c r="G28" s="46">
        <f>1/SQRT('Rasch A'!T266)</f>
        <v>0.85508527851958327</v>
      </c>
      <c r="H28" s="46">
        <f>1/SQRT('Rasch A'!U266)</f>
        <v>0.85508527851958327</v>
      </c>
      <c r="I28" s="46">
        <f>1/SQRT('Rasch A'!V266)</f>
        <v>0.8531847049457737</v>
      </c>
      <c r="J28" s="46">
        <f>1/SQRT('Rasch A'!W266)</f>
        <v>1.2520564971915362</v>
      </c>
      <c r="K28" s="30">
        <f>1/SQRT('Rasch A'!X266)</f>
        <v>1.2520564971915362</v>
      </c>
      <c r="O28" t="e">
        <f ca="1"/>
        <v>#NAME?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  <c r="T28" t="e">
        <f ca="1"/>
        <v>#NAME?</v>
      </c>
      <c r="U28" t="e">
        <f ca="1"/>
        <v>#NAME?</v>
      </c>
      <c r="V28" t="e">
        <f ca="1"/>
        <v>#NAME?</v>
      </c>
      <c r="W28" t="e">
        <f ca="1"/>
        <v>#NAME?</v>
      </c>
      <c r="X28" t="e">
        <f ca="1"/>
        <v>#NAME?</v>
      </c>
      <c r="Y28" t="e">
        <f ca="1"/>
        <v>#NAME?</v>
      </c>
      <c r="Z28" t="e">
        <f ca="1"/>
        <v>#NAME?</v>
      </c>
      <c r="AA28" t="e">
        <f ca="1"/>
        <v>#NAME?</v>
      </c>
    </row>
    <row r="30" spans="1:27" x14ac:dyDescent="0.35">
      <c r="B30" t="s">
        <v>22</v>
      </c>
    </row>
    <row r="32" spans="1:27" x14ac:dyDescent="0.35">
      <c r="B32">
        <v>1</v>
      </c>
      <c r="C32">
        <v>2</v>
      </c>
      <c r="D32">
        <v>3</v>
      </c>
      <c r="E32">
        <v>4</v>
      </c>
      <c r="F32">
        <v>5</v>
      </c>
      <c r="G32">
        <v>6</v>
      </c>
      <c r="H32">
        <v>7</v>
      </c>
      <c r="I32">
        <v>8</v>
      </c>
      <c r="J32">
        <v>9</v>
      </c>
      <c r="K32">
        <v>10</v>
      </c>
      <c r="L32" s="3" t="s">
        <v>24</v>
      </c>
      <c r="M32" s="3" t="s">
        <v>25</v>
      </c>
      <c r="O32" t="e">
        <f t="array" aca="1" ref="O32:AA43" ca="1">RASCHFIT(A4:K13,TRUE,14)</f>
        <v>#NAME?</v>
      </c>
      <c r="P32" t="e">
        <f ca="1"/>
        <v>#NAME?</v>
      </c>
      <c r="Q32" t="e">
        <f ca="1"/>
        <v>#NAME?</v>
      </c>
      <c r="R32" t="e">
        <f ca="1"/>
        <v>#NAME?</v>
      </c>
      <c r="S32" t="e">
        <f ca="1"/>
        <v>#NAME?</v>
      </c>
      <c r="T32" t="e">
        <f ca="1"/>
        <v>#NAME?</v>
      </c>
      <c r="U32" t="e">
        <f ca="1"/>
        <v>#NAME?</v>
      </c>
      <c r="V32" t="e">
        <f ca="1"/>
        <v>#NAME?</v>
      </c>
      <c r="W32" t="e">
        <f ca="1"/>
        <v>#NAME?</v>
      </c>
      <c r="X32" t="e">
        <f ca="1"/>
        <v>#NAME?</v>
      </c>
      <c r="Y32" t="e">
        <f ca="1"/>
        <v>#NAME?</v>
      </c>
      <c r="Z32" t="e">
        <f ca="1"/>
        <v>#NAME?</v>
      </c>
      <c r="AA32" t="e">
        <f ca="1"/>
        <v>#NAME?</v>
      </c>
    </row>
    <row r="33" spans="1:27" x14ac:dyDescent="0.35">
      <c r="A33" t="s">
        <v>6</v>
      </c>
      <c r="B33" s="5" t="str">
        <f>IF(ISNUMBER(B5),(B5-B18)^2/'Rasch A'!O167,"")</f>
        <v/>
      </c>
      <c r="C33" s="47">
        <f>IF(ISNUMBER(C5),(C5-C18)^2/'Rasch A'!P167,"")</f>
        <v>1.2456777826571907E-3</v>
      </c>
      <c r="D33" s="47">
        <f>IF(ISNUMBER(D5),(D5-D18)^2/'Rasch A'!Q167,"")</f>
        <v>1.2456777826571907E-3</v>
      </c>
      <c r="E33" s="47">
        <f>IF(ISNUMBER(E5),(E5-E18)^2/'Rasch A'!R167,"")</f>
        <v>4.0078525286746901E-3</v>
      </c>
      <c r="F33" s="47">
        <f>IF(ISNUMBER(F5),(F5-F18)^2/'Rasch A'!S167,"")</f>
        <v>9.6353169659792442E-3</v>
      </c>
      <c r="G33" s="47">
        <f>IF(ISNUMBER(G5),(G5-G18)^2/'Rasch A'!T167,"")</f>
        <v>2.0773646475395324E-2</v>
      </c>
      <c r="H33" s="47">
        <f>IF(ISNUMBER(H5),(H5-H18)^2/'Rasch A'!U167,"")</f>
        <v>2.0773646475395324E-2</v>
      </c>
      <c r="I33" s="47">
        <f>IF(ISNUMBER(I5),(I5-I18)^2/'Rasch A'!V167,"")</f>
        <v>4.3292754740804462E-2</v>
      </c>
      <c r="J33" s="47">
        <f>IF(ISNUMBER(J5),(J5-J18)^2/'Rasch A'!W167,"")</f>
        <v>1.226642075344339</v>
      </c>
      <c r="K33" s="7">
        <f>IF(ISNUMBER(K5),(K5-K18)^2/'Rasch A'!X167,"")</f>
        <v>0.81307631187960316</v>
      </c>
      <c r="L33" s="8">
        <f>AVERAGE(B33:K33)</f>
        <v>0.23785477333061175</v>
      </c>
      <c r="M33" s="9">
        <f>SUMSQ('Rasch A'!AA167:AJ167)/'Rasch A'!Y167</f>
        <v>0.83950982812399533</v>
      </c>
      <c r="O33" t="e">
        <f ca="1"/>
        <v>#NAME?</v>
      </c>
      <c r="P33" s="8" t="e">
        <f ca="1"/>
        <v>#NAME?</v>
      </c>
      <c r="Q33" s="45" t="e">
        <f ca="1"/>
        <v>#NAME?</v>
      </c>
      <c r="R33" s="45" t="e">
        <f ca="1"/>
        <v>#NAME?</v>
      </c>
      <c r="S33" s="45" t="e">
        <f ca="1"/>
        <v>#NAME?</v>
      </c>
      <c r="T33" s="45" t="e">
        <f ca="1"/>
        <v>#NAME?</v>
      </c>
      <c r="U33" s="45" t="e">
        <f ca="1"/>
        <v>#NAME?</v>
      </c>
      <c r="V33" s="45" t="e">
        <f ca="1"/>
        <v>#NAME?</v>
      </c>
      <c r="W33" s="45" t="e">
        <f ca="1"/>
        <v>#NAME?</v>
      </c>
      <c r="X33" s="45" t="e">
        <f ca="1"/>
        <v>#NAME?</v>
      </c>
      <c r="Y33" s="9" t="e">
        <f ca="1"/>
        <v>#NAME?</v>
      </c>
      <c r="Z33" t="e">
        <f ca="1"/>
        <v>#NAME?</v>
      </c>
      <c r="AA33" t="e">
        <f ca="1"/>
        <v>#NAME?</v>
      </c>
    </row>
    <row r="34" spans="1:27" x14ac:dyDescent="0.35">
      <c r="A34" t="s">
        <v>7</v>
      </c>
      <c r="B34" s="14">
        <f>IF(ISNUMBER(B6),(B6-B19)^2/'Rasch A'!O168,"")</f>
        <v>5.7562508318071502E-3</v>
      </c>
      <c r="C34" s="15">
        <f>IF(ISNUMBER(C6),(C6-C19)^2/'Rasch A'!P168,"")</f>
        <v>5.7462140214016499E-3</v>
      </c>
      <c r="D34" s="15">
        <f>IF(ISNUMBER(D6),(D6-D19)^2/'Rasch A'!Q168,"")</f>
        <v>5.7462140214016499E-3</v>
      </c>
      <c r="E34" s="15">
        <f>IF(ISNUMBER(E6),(E6-E19)^2/'Rasch A'!R168,"")</f>
        <v>48.622039232457503</v>
      </c>
      <c r="F34" s="15">
        <f>IF(ISNUMBER(F6),(F6-F19)^2/'Rasch A'!S168,"")</f>
        <v>4.453871274432851E-2</v>
      </c>
      <c r="G34" s="15">
        <f>IF(ISNUMBER(G6),(G6-G19)^2/'Rasch A'!T168,"")</f>
        <v>9.6157767169033168E-2</v>
      </c>
      <c r="H34" s="15">
        <f>IF(ISNUMBER(H6),(H6-H19)^2/'Rasch A'!U168,"")</f>
        <v>9.6157767169033084E-2</v>
      </c>
      <c r="I34" s="15">
        <f>IF(ISNUMBER(I6),(I6-I19)^2/'Rasch A'!V168,"")</f>
        <v>0.20058504341811886</v>
      </c>
      <c r="J34" s="15">
        <f>IF(ISNUMBER(J6),(J6-J19)^2/'Rasch A'!W168,"")</f>
        <v>3.6078714635365929</v>
      </c>
      <c r="K34" s="16">
        <f>IF(ISNUMBER(K6),(K6-K19)^2/'Rasch A'!X168,"")</f>
        <v>0.27196166862777899</v>
      </c>
      <c r="L34" s="17">
        <f t="shared" ref="L34:L41" si="0">AVERAGE(B34:K34)</f>
        <v>5.2956560333996991</v>
      </c>
      <c r="M34" s="18">
        <f>SUMSQ('Rasch A'!AA168:AJ168)/'Rasch A'!Y168</f>
        <v>2.2616760991419849</v>
      </c>
      <c r="O34" t="e">
        <f ca="1"/>
        <v>#NAME?</v>
      </c>
      <c r="P34" s="17" t="e">
        <f ca="1"/>
        <v>#NAME?</v>
      </c>
      <c r="Q34" t="e">
        <f ca="1"/>
        <v>#NAME?</v>
      </c>
      <c r="R34" t="e">
        <f ca="1"/>
        <v>#NAME?</v>
      </c>
      <c r="S34" t="e">
        <f ca="1"/>
        <v>#NAME?</v>
      </c>
      <c r="T34" t="e">
        <f ca="1"/>
        <v>#NAME?</v>
      </c>
      <c r="U34" t="e">
        <f ca="1"/>
        <v>#NAME?</v>
      </c>
      <c r="V34" t="e">
        <f ca="1"/>
        <v>#NAME?</v>
      </c>
      <c r="W34" t="e">
        <f ca="1"/>
        <v>#NAME?</v>
      </c>
      <c r="X34" t="e">
        <f ca="1"/>
        <v>#NAME?</v>
      </c>
      <c r="Y34" s="18" t="e">
        <f ca="1"/>
        <v>#NAME?</v>
      </c>
      <c r="Z34" t="e">
        <f ca="1"/>
        <v>#NAME?</v>
      </c>
      <c r="AA34" t="e">
        <f ca="1"/>
        <v>#NAME?</v>
      </c>
    </row>
    <row r="35" spans="1:27" x14ac:dyDescent="0.35">
      <c r="A35" t="s">
        <v>8</v>
      </c>
      <c r="B35" s="14">
        <f>IF(ISNUMBER(B7),(B7-B20)^2/'Rasch A'!O169,"")</f>
        <v>1.9659505945186256E-2</v>
      </c>
      <c r="C35" s="15">
        <f>IF(ISNUMBER(C7),(C7-C20)^2/'Rasch A'!P169,"")</f>
        <v>1.9625045379241951E-2</v>
      </c>
      <c r="D35" s="15">
        <f>IF(ISNUMBER(D7),(D7-D20)^2/'Rasch A'!Q169,"")</f>
        <v>1.9625045379241951E-2</v>
      </c>
      <c r="E35" s="15">
        <f>IF(ISNUMBER(E7),(E7-E20)^2/'Rasch A'!R169,"")</f>
        <v>6.322393119672802E-2</v>
      </c>
      <c r="F35" s="15">
        <f>IF(ISNUMBER(F7),(F7-F20)^2/'Rasch A'!S169,"")</f>
        <v>0.15210117936722398</v>
      </c>
      <c r="G35" s="15">
        <f>IF(ISNUMBER(G7),(G7-G20)^2/'Rasch A'!T169,"")</f>
        <v>0.3274386242749196</v>
      </c>
      <c r="H35" s="15">
        <f>IF(ISNUMBER(H7),(H7-H20)^2/'Rasch A'!U169,"")</f>
        <v>3.0250641684677686</v>
      </c>
      <c r="I35" s="15">
        <f>IF(ISNUMBER(I7),(I7-I20)^2/'Rasch A'!V169,"")</f>
        <v>0.67823426699349854</v>
      </c>
      <c r="J35" s="15">
        <f>IF(ISNUMBER(J7),(J7-J20)^2/'Rasch A'!W169,"")</f>
        <v>7.9668212973995206E-2</v>
      </c>
      <c r="K35" s="16">
        <f>IF(ISNUMBER(K7),(K7-K20)^2/'Rasch A'!X169,"")</f>
        <v>7.9668212973995206E-2</v>
      </c>
      <c r="L35" s="17">
        <f t="shared" si="0"/>
        <v>0.44643081929518003</v>
      </c>
      <c r="M35" s="18">
        <f>SUMSQ('Rasch A'!AA169:AJ169)/'Rasch A'!Y169</f>
        <v>0.82712058388694709</v>
      </c>
      <c r="O35" t="e">
        <f ca="1"/>
        <v>#NAME?</v>
      </c>
      <c r="P35" s="17" t="e">
        <f ca="1"/>
        <v>#NAME?</v>
      </c>
      <c r="Q35" t="e">
        <f ca="1"/>
        <v>#NAME?</v>
      </c>
      <c r="R35" t="e">
        <f ca="1"/>
        <v>#NAME?</v>
      </c>
      <c r="S35" t="e">
        <f ca="1"/>
        <v>#NAME?</v>
      </c>
      <c r="T35" t="e">
        <f ca="1"/>
        <v>#NAME?</v>
      </c>
      <c r="U35" t="e">
        <f ca="1"/>
        <v>#NAME?</v>
      </c>
      <c r="V35" t="e">
        <f ca="1"/>
        <v>#NAME?</v>
      </c>
      <c r="W35" t="e">
        <f ca="1"/>
        <v>#NAME?</v>
      </c>
      <c r="X35" t="e">
        <f ca="1"/>
        <v>#NAME?</v>
      </c>
      <c r="Y35" s="18" t="e">
        <f ca="1"/>
        <v>#NAME?</v>
      </c>
      <c r="Z35" t="e">
        <f ca="1"/>
        <v>#NAME?</v>
      </c>
      <c r="AA35" t="e">
        <f ca="1"/>
        <v>#NAME?</v>
      </c>
    </row>
    <row r="36" spans="1:27" x14ac:dyDescent="0.35">
      <c r="A36" t="s">
        <v>10</v>
      </c>
      <c r="B36" s="14">
        <f>IF(ISNUMBER(B8),(B8-B21)^2/'Rasch A'!O170,"")</f>
        <v>1.9659505945186256E-2</v>
      </c>
      <c r="C36" s="15">
        <f>IF(ISNUMBER(C8),(C8-C21)^2/'Rasch A'!P170,"")</f>
        <v>1.9625045379241951E-2</v>
      </c>
      <c r="D36" s="15">
        <f>IF(ISNUMBER(D8),(D8-D21)^2/'Rasch A'!Q170,"")</f>
        <v>1.9625045379241951E-2</v>
      </c>
      <c r="E36" s="15">
        <f>IF(ISNUMBER(E8),(E8-E21)^2/'Rasch A'!R170,"")</f>
        <v>6.322393119672802E-2</v>
      </c>
      <c r="F36" s="15">
        <f>IF(ISNUMBER(F8),(F8-F21)^2/'Rasch A'!S170,"")</f>
        <v>0.15210117936722398</v>
      </c>
      <c r="G36" s="15">
        <f>IF(ISNUMBER(G8),(G8-G21)^2/'Rasch A'!T170,"")</f>
        <v>0.3274386242749196</v>
      </c>
      <c r="H36" s="15">
        <f>IF(ISNUMBER(H8),(H8-H21)^2/'Rasch A'!U170,"")</f>
        <v>3.0250641684677686</v>
      </c>
      <c r="I36" s="15">
        <f>IF(ISNUMBER(I8),(I8-I21)^2/'Rasch A'!V170,"")</f>
        <v>0.67823426699349854</v>
      </c>
      <c r="J36" s="15">
        <f>IF(ISNUMBER(J8),(J8-J21)^2/'Rasch A'!W170,"")</f>
        <v>7.9668212973995206E-2</v>
      </c>
      <c r="K36" s="16">
        <f>IF(ISNUMBER(K8),(K8-K21)^2/'Rasch A'!X170,"")</f>
        <v>7.9668212973995206E-2</v>
      </c>
      <c r="L36" s="17">
        <f t="shared" si="0"/>
        <v>0.44643081929518003</v>
      </c>
      <c r="M36" s="18">
        <f>SUMSQ('Rasch A'!AA170:AJ170)/'Rasch A'!Y170</f>
        <v>0.82712058388694709</v>
      </c>
      <c r="O36" t="e">
        <f ca="1"/>
        <v>#NAME?</v>
      </c>
      <c r="P36" s="17" t="e">
        <f ca="1"/>
        <v>#NAME?</v>
      </c>
      <c r="Q36" t="e">
        <f ca="1"/>
        <v>#NAME?</v>
      </c>
      <c r="R36" t="e">
        <f ca="1"/>
        <v>#NAME?</v>
      </c>
      <c r="S36" t="e">
        <f ca="1"/>
        <v>#NAME?</v>
      </c>
      <c r="T36" t="e">
        <f ca="1"/>
        <v>#NAME?</v>
      </c>
      <c r="U36" t="e">
        <f ca="1"/>
        <v>#NAME?</v>
      </c>
      <c r="V36" t="e">
        <f ca="1"/>
        <v>#NAME?</v>
      </c>
      <c r="W36" t="e">
        <f ca="1"/>
        <v>#NAME?</v>
      </c>
      <c r="X36" t="e">
        <f ca="1"/>
        <v>#NAME?</v>
      </c>
      <c r="Y36" s="18" t="e">
        <f ca="1"/>
        <v>#NAME?</v>
      </c>
      <c r="Z36" t="e">
        <f ca="1"/>
        <v>#NAME?</v>
      </c>
      <c r="AA36" t="e">
        <f ca="1"/>
        <v>#NAME?</v>
      </c>
    </row>
    <row r="37" spans="1:27" x14ac:dyDescent="0.35">
      <c r="A37" t="s">
        <v>11</v>
      </c>
      <c r="B37" s="14">
        <f>IF(ISNUMBER(B9),(B9-B22)^2/'Rasch A'!O171,"")</f>
        <v>4.8589028764429276E-2</v>
      </c>
      <c r="C37" s="15">
        <f>IF(ISNUMBER(C9),(C9-C22)^2/'Rasch A'!P171,"")</f>
        <v>4.8503022716432025E-2</v>
      </c>
      <c r="D37" s="15">
        <f>IF(ISNUMBER(D9),(D9-D22)^2/'Rasch A'!Q171,"")</f>
        <v>4.8503022716432025E-2</v>
      </c>
      <c r="E37" s="15">
        <f>IF(ISNUMBER(E9),(E9-E22)^2/'Rasch A'!R171,"")</f>
        <v>0.15624267380819892</v>
      </c>
      <c r="F37" s="15">
        <f>IF(ISNUMBER(F9),(F9-F22)^2/'Rasch A'!S171,"")</f>
        <v>2.6525354221698039</v>
      </c>
      <c r="G37" s="15">
        <f>IF(ISNUMBER(G9),(G9-G22)^2/'Rasch A'!T171,"")</f>
        <v>0.80308999873248332</v>
      </c>
      <c r="H37" s="15">
        <f>IF(ISNUMBER(H9),(H9-H22)^2/'Rasch A'!U171,"")</f>
        <v>0.80308999873248332</v>
      </c>
      <c r="I37" s="15">
        <f>IF(ISNUMBER(I9),(I9-I22)^2/'Rasch A'!V171,"")</f>
        <v>0.60246761462440712</v>
      </c>
      <c r="J37" s="15">
        <f>IF(ISNUMBER(J9),(J9-J22)^2/'Rasch A'!W171,"")</f>
        <v>3.2155412317842948E-2</v>
      </c>
      <c r="K37" s="16">
        <f>IF(ISNUMBER(K9),(K9-K22)^2/'Rasch A'!X171,"")</f>
        <v>3.2155412317842948E-2</v>
      </c>
      <c r="L37" s="17">
        <f t="shared" si="0"/>
        <v>0.52273316069003573</v>
      </c>
      <c r="M37" s="18">
        <f>SUMSQ('Rasch A'!AA171:AJ171)/'Rasch A'!Y171</f>
        <v>0.87388052263966653</v>
      </c>
      <c r="O37" t="e">
        <f ca="1"/>
        <v>#NAME?</v>
      </c>
      <c r="P37" s="17" t="e">
        <f ca="1"/>
        <v>#NAME?</v>
      </c>
      <c r="Q37" t="e">
        <f ca="1"/>
        <v>#NAME?</v>
      </c>
      <c r="R37" t="e">
        <f ca="1"/>
        <v>#NAME?</v>
      </c>
      <c r="S37" t="e">
        <f ca="1"/>
        <v>#NAME?</v>
      </c>
      <c r="T37" t="e">
        <f ca="1"/>
        <v>#NAME?</v>
      </c>
      <c r="U37" t="e">
        <f ca="1"/>
        <v>#NAME?</v>
      </c>
      <c r="V37" t="e">
        <f ca="1"/>
        <v>#NAME?</v>
      </c>
      <c r="W37" t="e">
        <f ca="1"/>
        <v>#NAME?</v>
      </c>
      <c r="X37" t="e">
        <f ca="1"/>
        <v>#NAME?</v>
      </c>
      <c r="Y37" s="18" t="e">
        <f ca="1"/>
        <v>#NAME?</v>
      </c>
      <c r="Z37" t="e">
        <f ca="1"/>
        <v>#NAME?</v>
      </c>
      <c r="AA37" t="e">
        <f ca="1"/>
        <v>#NAME?</v>
      </c>
    </row>
    <row r="38" spans="1:27" x14ac:dyDescent="0.35">
      <c r="A38" t="s">
        <v>13</v>
      </c>
      <c r="B38" s="14">
        <f>IF(ISNUMBER(B10),(B10-B23)^2/'Rasch A'!O172,"")</f>
        <v>4.8589028764429276E-2</v>
      </c>
      <c r="C38" s="15">
        <f>IF(ISNUMBER(C10),(C10-C23)^2/'Rasch A'!P172,"")</f>
        <v>4.8503022716432025E-2</v>
      </c>
      <c r="D38" s="15">
        <f>IF(ISNUMBER(D10),(D10-D23)^2/'Rasch A'!Q172,"")</f>
        <v>4.8503022716432025E-2</v>
      </c>
      <c r="E38" s="15">
        <f>IF(ISNUMBER(E10),(E10-E23)^2/'Rasch A'!R172,"")</f>
        <v>0.15624267380819892</v>
      </c>
      <c r="F38" s="15">
        <f>IF(ISNUMBER(F10),(F10-F23)^2/'Rasch A'!S172,"")</f>
        <v>0.37502738347771153</v>
      </c>
      <c r="G38" s="15">
        <f>IF(ISNUMBER(G10),(G10-G23)^2/'Rasch A'!T172,"")</f>
        <v>1.2458596861449225</v>
      </c>
      <c r="H38" s="15">
        <f>IF(ISNUMBER(H10),(H10-H23)^2/'Rasch A'!U172,"")</f>
        <v>0.80308999873248332</v>
      </c>
      <c r="I38" s="15">
        <f>IF(ISNUMBER(I10),(I10-I23)^2/'Rasch A'!V172,"")</f>
        <v>0.60246761462440712</v>
      </c>
      <c r="J38" s="15">
        <f>IF(ISNUMBER(J10),(J10-J23)^2/'Rasch A'!W172,"")</f>
        <v>3.2155412317842948E-2</v>
      </c>
      <c r="K38" s="16">
        <f>IF(ISNUMBER(K10),(K10-K23)^2/'Rasch A'!X172,"")</f>
        <v>3.2155412317842948E-2</v>
      </c>
      <c r="L38" s="17">
        <f t="shared" si="0"/>
        <v>0.33925932556207028</v>
      </c>
      <c r="M38" s="18">
        <f>SUMSQ('Rasch A'!AA172:AJ172)/'Rasch A'!Y172</f>
        <v>0.60184090063201112</v>
      </c>
      <c r="O38" t="e">
        <f ca="1"/>
        <v>#NAME?</v>
      </c>
      <c r="P38" s="17" t="e">
        <f ca="1"/>
        <v>#NAME?</v>
      </c>
      <c r="Q38" t="e">
        <f ca="1"/>
        <v>#NAME?</v>
      </c>
      <c r="R38" t="e">
        <f ca="1"/>
        <v>#NAME?</v>
      </c>
      <c r="S38" t="e">
        <f ca="1"/>
        <v>#NAME?</v>
      </c>
      <c r="T38" t="e">
        <f ca="1"/>
        <v>#NAME?</v>
      </c>
      <c r="U38" t="e">
        <f ca="1"/>
        <v>#NAME?</v>
      </c>
      <c r="V38" t="e">
        <f ca="1"/>
        <v>#NAME?</v>
      </c>
      <c r="W38" t="e">
        <f ca="1"/>
        <v>#NAME?</v>
      </c>
      <c r="X38" t="e">
        <f ca="1"/>
        <v>#NAME?</v>
      </c>
      <c r="Y38" s="18" t="e">
        <f ca="1"/>
        <v>#NAME?</v>
      </c>
      <c r="Z38" t="e">
        <f ca="1"/>
        <v>#NAME?</v>
      </c>
      <c r="AA38" t="e">
        <f ca="1"/>
        <v>#NAME?</v>
      </c>
    </row>
    <row r="39" spans="1:27" x14ac:dyDescent="0.35">
      <c r="A39" t="s">
        <v>15</v>
      </c>
      <c r="B39" s="14">
        <f>IF(ISNUMBER(B11),(B11-B24)^2/'Rasch A'!O173,"")</f>
        <v>0.21813039066926321</v>
      </c>
      <c r="C39" s="15">
        <f>IF(ISNUMBER(C11),(C11-C24)^2/'Rasch A'!P173,"")</f>
        <v>0.21772773435281348</v>
      </c>
      <c r="D39" s="15">
        <f>IF(ISNUMBER(D11),(D11-D24)^2/'Rasch A'!Q173,"")</f>
        <v>0.21772773435281348</v>
      </c>
      <c r="E39" s="15">
        <f>IF(ISNUMBER(E11),(E11-E24)^2/'Rasch A'!R173,"")</f>
        <v>0.69760928954764778</v>
      </c>
      <c r="F39" s="15">
        <f>IF(ISNUMBER(F11),(F11-F24)^2/'Rasch A'!S173,"")</f>
        <v>0.60052222482924633</v>
      </c>
      <c r="G39" s="15">
        <f>IF(ISNUMBER(G11),(G11-G24)^2/'Rasch A'!T173,"")</f>
        <v>0.27912623413043769</v>
      </c>
      <c r="H39" s="15">
        <f>IF(ISNUMBER(H11),(H11-H24)^2/'Rasch A'!U173,"")</f>
        <v>0.27912623413043786</v>
      </c>
      <c r="I39" s="15">
        <f>IF(ISNUMBER(I11),(I11-I24)^2/'Rasch A'!V173,"")</f>
        <v>0.13404556790589903</v>
      </c>
      <c r="J39" s="15">
        <f>IF(ISNUMBER(J11),(J11-J24)^2/'Rasch A'!W173,"")</f>
        <v>7.1475316295080667E-3</v>
      </c>
      <c r="K39" s="16">
        <f>IF(ISNUMBER(K11),(K11-K24)^2/'Rasch A'!X173,"")</f>
        <v>7.1475316295080667E-3</v>
      </c>
      <c r="L39" s="17">
        <f t="shared" si="0"/>
        <v>0.26583104731775753</v>
      </c>
      <c r="M39" s="18">
        <f>SUMSQ('Rasch A'!AA173:AJ173)/'Rasch A'!Y173</f>
        <v>0.37657327442968036</v>
      </c>
      <c r="O39" t="e">
        <f ca="1"/>
        <v>#NAME?</v>
      </c>
      <c r="P39" s="17" t="e">
        <f ca="1"/>
        <v>#NAME?</v>
      </c>
      <c r="Q39" t="e">
        <f ca="1"/>
        <v>#NAME?</v>
      </c>
      <c r="R39" t="e">
        <f ca="1"/>
        <v>#NAME?</v>
      </c>
      <c r="S39" t="e">
        <f ca="1"/>
        <v>#NAME?</v>
      </c>
      <c r="T39" t="e">
        <f ca="1"/>
        <v>#NAME?</v>
      </c>
      <c r="U39" t="e">
        <f ca="1"/>
        <v>#NAME?</v>
      </c>
      <c r="V39" t="e">
        <f ca="1"/>
        <v>#NAME?</v>
      </c>
      <c r="W39" t="e">
        <f ca="1"/>
        <v>#NAME?</v>
      </c>
      <c r="X39" t="e">
        <f ca="1"/>
        <v>#NAME?</v>
      </c>
      <c r="Y39" s="18" t="e">
        <f ca="1"/>
        <v>#NAME?</v>
      </c>
      <c r="Z39" t="e">
        <f ca="1"/>
        <v>#NAME?</v>
      </c>
      <c r="AA39" t="e">
        <f ca="1"/>
        <v>#NAME?</v>
      </c>
    </row>
    <row r="40" spans="1:27" x14ac:dyDescent="0.35">
      <c r="A40" t="s">
        <v>17</v>
      </c>
      <c r="B40" s="14">
        <f>IF(ISNUMBER(B12),(B12-B25)^2/'Rasch A'!O174,"")</f>
        <v>0.21813039066926321</v>
      </c>
      <c r="C40" s="15">
        <f>IF(ISNUMBER(C12),(C12-C25)^2/'Rasch A'!P174,"")</f>
        <v>4.5486619219130198</v>
      </c>
      <c r="D40" s="15">
        <f>IF(ISNUMBER(D12),(D12-D25)^2/'Rasch A'!Q174,"")</f>
        <v>0.21772773435281348</v>
      </c>
      <c r="E40" s="15">
        <f>IF(ISNUMBER(E12),(E12-E25)^2/'Rasch A'!R174,"")</f>
        <v>1.4340503657947805</v>
      </c>
      <c r="F40" s="15">
        <f>IF(ISNUMBER(F12),(F12-F25)^2/'Rasch A'!S174,"")</f>
        <v>1.6574055258436626</v>
      </c>
      <c r="G40" s="15">
        <f>IF(ISNUMBER(G12),(G12-G25)^2/'Rasch A'!T174,"")</f>
        <v>0.27912623413043769</v>
      </c>
      <c r="H40" s="15">
        <f>IF(ISNUMBER(H12),(H12-H25)^2/'Rasch A'!U174,"")</f>
        <v>3.5123165538738519</v>
      </c>
      <c r="I40" s="15">
        <f>IF(ISNUMBER(I12),(I12-I25)^2/'Rasch A'!V174,"")</f>
        <v>0.13404556790589903</v>
      </c>
      <c r="J40" s="15">
        <f>IF(ISNUMBER(J12),(J12-J25)^2/'Rasch A'!W174,"")</f>
        <v>7.1475316295080667E-3</v>
      </c>
      <c r="K40" s="16">
        <f>IF(ISNUMBER(K12),(K12-K25)^2/'Rasch A'!X174,"")</f>
        <v>7.1475316295080667E-3</v>
      </c>
      <c r="L40" s="17">
        <f t="shared" si="0"/>
        <v>1.2015759357742744</v>
      </c>
      <c r="M40" s="18">
        <f>SUMSQ('Rasch A'!AA174:AJ174)/'Rasch A'!Y174</f>
        <v>1.5371629343763529</v>
      </c>
      <c r="O40" t="e">
        <f ca="1"/>
        <v>#NAME?</v>
      </c>
      <c r="P40" s="17" t="e">
        <f ca="1"/>
        <v>#NAME?</v>
      </c>
      <c r="Q40" t="e">
        <f ca="1"/>
        <v>#NAME?</v>
      </c>
      <c r="R40" t="e">
        <f ca="1"/>
        <v>#NAME?</v>
      </c>
      <c r="S40" t="e">
        <f ca="1"/>
        <v>#NAME?</v>
      </c>
      <c r="T40" t="e">
        <f ca="1"/>
        <v>#NAME?</v>
      </c>
      <c r="U40" t="e">
        <f ca="1"/>
        <v>#NAME?</v>
      </c>
      <c r="V40" t="e">
        <f ca="1"/>
        <v>#NAME?</v>
      </c>
      <c r="W40" t="e">
        <f ca="1"/>
        <v>#NAME?</v>
      </c>
      <c r="X40" t="e">
        <f ca="1"/>
        <v>#NAME?</v>
      </c>
      <c r="Y40" s="18" t="e">
        <f ca="1"/>
        <v>#NAME?</v>
      </c>
      <c r="Z40" t="e">
        <f ca="1"/>
        <v>#NAME?</v>
      </c>
      <c r="AA40" t="e">
        <f ca="1"/>
        <v>#NAME?</v>
      </c>
    </row>
    <row r="41" spans="1:27" x14ac:dyDescent="0.35">
      <c r="A41" t="s">
        <v>18</v>
      </c>
      <c r="B41" s="26">
        <f>IF(ISNUMBER(B13),(B13-B26)^2/'Rasch A'!O175,"")</f>
        <v>0.99681994276888597</v>
      </c>
      <c r="C41" s="27">
        <f>IF(ISNUMBER(C13),(C13-C26)^2/'Rasch A'!P175,"")</f>
        <v>1.0011614036079122</v>
      </c>
      <c r="D41" s="27">
        <f>IF(ISNUMBER(D13),(D13-D26)^2/'Rasch A'!Q175,"")</f>
        <v>0.99884582818872236</v>
      </c>
      <c r="E41" s="27">
        <f>IF(ISNUMBER(E13),(E13-E26)^2/'Rasch A'!R175,"")</f>
        <v>3.169310517063709</v>
      </c>
      <c r="F41" s="27">
        <f>IF(ISNUMBER(F13),(F13-F26)^2/'Rasch A'!S175,"")</f>
        <v>0.12935630429331216</v>
      </c>
      <c r="G41" s="27">
        <f>IF(ISNUMBER(G13),(G13-G26)^2/'Rasch A'!T175,"")</f>
        <v>5.9989115828427086E-2</v>
      </c>
      <c r="H41" s="27">
        <f>IF(ISNUMBER(H13),(H13-H26)^2/'Rasch A'!U175,"")</f>
        <v>5.9989115828427163E-2</v>
      </c>
      <c r="I41" s="27">
        <f>IF(ISNUMBER(I13),(I13-I26)^2/'Rasch A'!V175,"")</f>
        <v>2.8816055579710665E-2</v>
      </c>
      <c r="J41" s="27">
        <f>IF(ISNUMBER(J13),(J13-J26)^2/'Rasch A'!W175,"")</f>
        <v>1.541477792488371E-3</v>
      </c>
      <c r="K41" s="28">
        <f>IF(ISNUMBER(K13),(K13-K26)^2/'Rasch A'!X175,"")</f>
        <v>1.541477792488371E-3</v>
      </c>
      <c r="L41" s="29">
        <f t="shared" si="0"/>
        <v>0.6447371238744084</v>
      </c>
      <c r="M41" s="30">
        <f>SUMSQ('Rasch A'!AA175:AJ175)/'Rasch A'!Y175</f>
        <v>1.1403227672908378</v>
      </c>
      <c r="O41" t="e">
        <f ca="1"/>
        <v>#NAME?</v>
      </c>
      <c r="P41" s="29" t="e">
        <f ca="1"/>
        <v>#NAME?</v>
      </c>
      <c r="Q41" s="46" t="e">
        <f ca="1"/>
        <v>#NAME?</v>
      </c>
      <c r="R41" s="46" t="e">
        <f ca="1"/>
        <v>#NAME?</v>
      </c>
      <c r="S41" s="46" t="e">
        <f ca="1"/>
        <v>#NAME?</v>
      </c>
      <c r="T41" s="46" t="e">
        <f ca="1"/>
        <v>#NAME?</v>
      </c>
      <c r="U41" s="46" t="e">
        <f ca="1"/>
        <v>#NAME?</v>
      </c>
      <c r="V41" s="46" t="e">
        <f ca="1"/>
        <v>#NAME?</v>
      </c>
      <c r="W41" s="46" t="e">
        <f ca="1"/>
        <v>#NAME?</v>
      </c>
      <c r="X41" s="46" t="e">
        <f ca="1"/>
        <v>#NAME?</v>
      </c>
      <c r="Y41" s="30" t="e">
        <f ca="1"/>
        <v>#NAME?</v>
      </c>
      <c r="Z41" t="e">
        <f ca="1"/>
        <v>#NAME?</v>
      </c>
      <c r="AA41" t="e">
        <f ca="1"/>
        <v>#NAME?</v>
      </c>
    </row>
    <row r="42" spans="1:27" x14ac:dyDescent="0.35">
      <c r="A42" t="s">
        <v>24</v>
      </c>
      <c r="B42" s="8">
        <f>AVERAGE(B33:B41)</f>
        <v>0.19691675554480631</v>
      </c>
      <c r="C42" s="45">
        <f t="shared" ref="C42:K42" si="1">AVERAGE(C33:C41)</f>
        <v>0.65675545420768355</v>
      </c>
      <c r="D42" s="45">
        <f t="shared" si="1"/>
        <v>0.17528325832108402</v>
      </c>
      <c r="E42" s="45">
        <f t="shared" si="1"/>
        <v>6.0406611630446863</v>
      </c>
      <c r="F42" s="45">
        <f t="shared" si="1"/>
        <v>0.64146924989538801</v>
      </c>
      <c r="G42" s="45">
        <f t="shared" si="1"/>
        <v>0.38211110346233057</v>
      </c>
      <c r="H42" s="45">
        <f t="shared" si="1"/>
        <v>1.291630183541961</v>
      </c>
      <c r="I42" s="45">
        <f t="shared" si="1"/>
        <v>0.34468763919847151</v>
      </c>
      <c r="J42" s="45">
        <f t="shared" si="1"/>
        <v>0.56377748116845727</v>
      </c>
      <c r="K42" s="45">
        <f t="shared" si="1"/>
        <v>0.14716908579361809</v>
      </c>
      <c r="L42" s="8" t="s">
        <v>29</v>
      </c>
      <c r="M42" s="9">
        <v>14</v>
      </c>
      <c r="O42" t="e">
        <f ca="1"/>
        <v>#NAME?</v>
      </c>
      <c r="P42" t="e">
        <f ca="1"/>
        <v>#NAME?</v>
      </c>
      <c r="Q42" t="e">
        <f ca="1"/>
        <v>#NAME?</v>
      </c>
      <c r="R42" t="e">
        <f ca="1"/>
        <v>#NAME?</v>
      </c>
      <c r="S42" t="e">
        <f ca="1"/>
        <v>#NAME?</v>
      </c>
      <c r="T42" t="e">
        <f ca="1"/>
        <v>#NAME?</v>
      </c>
      <c r="U42" t="e">
        <f ca="1"/>
        <v>#NAME?</v>
      </c>
      <c r="V42" t="e">
        <f ca="1"/>
        <v>#NAME?</v>
      </c>
      <c r="W42" t="e">
        <f ca="1"/>
        <v>#NAME?</v>
      </c>
      <c r="X42" t="e">
        <f ca="1"/>
        <v>#NAME?</v>
      </c>
      <c r="Y42" t="e">
        <f ca="1"/>
        <v>#NAME?</v>
      </c>
      <c r="Z42" t="e">
        <f ca="1"/>
        <v>#NAME?</v>
      </c>
      <c r="AA42" t="e">
        <f ca="1"/>
        <v>#NAME?</v>
      </c>
    </row>
    <row r="43" spans="1:27" x14ac:dyDescent="0.35">
      <c r="A43" t="s">
        <v>25</v>
      </c>
      <c r="B43" s="29">
        <f>SUMSQ('Rasch A'!AA257:AA265)/SUM('Rasch A'!O257:O265)</f>
        <v>0.46832056222680957</v>
      </c>
      <c r="C43" s="46">
        <f>SUMSQ('Rasch A'!AB257:AB265)/SUM('Rasch A'!P257:P265)</f>
        <v>1.4114121871244338</v>
      </c>
      <c r="D43" s="46">
        <f>SUMSQ('Rasch A'!AC257:AC265)/SUM('Rasch A'!Q257:Q265)</f>
        <v>0.46915957438130446</v>
      </c>
      <c r="E43" s="46">
        <f>SUMSQ('Rasch A'!AD257:AD265)/SUM('Rasch A'!R257:R265)</f>
        <v>2.0243969070139283</v>
      </c>
      <c r="F43" s="46">
        <f>SUMSQ('Rasch A'!AE257:AE265)/SUM('Rasch A'!S257:S265)</f>
        <v>0.9456649555630996</v>
      </c>
      <c r="G43" s="46">
        <f>SUMSQ('Rasch A'!AF257:AF265)/SUM('Rasch A'!T257:T265)</f>
        <v>0.53905729328658614</v>
      </c>
      <c r="H43" s="46">
        <f>SUMSQ('Rasch A'!AG257:AG265)/SUM('Rasch A'!U257:U265)</f>
        <v>1.6070174911908965</v>
      </c>
      <c r="I43" s="46">
        <f>SUMSQ('Rasch A'!AH257:AH265)/SUM('Rasch A'!V257:V265)</f>
        <v>0.48835734220245669</v>
      </c>
      <c r="J43" s="46">
        <f>SUMSQ('Rasch A'!AI257:AI265)/SUM('Rasch A'!W257:W265)</f>
        <v>1.4632241972271669</v>
      </c>
      <c r="K43" s="46">
        <f>SUMSQ('Rasch A'!AJ257:AJ265)/SUM('Rasch A'!X257:X265)</f>
        <v>0.41036530603097021</v>
      </c>
      <c r="L43" s="29" t="s">
        <v>30</v>
      </c>
      <c r="M43" s="30">
        <f>'Rasch A'!AK266</f>
        <v>1.3623978095823421E-5</v>
      </c>
      <c r="O43" t="e">
        <f ca="1"/>
        <v>#NAME?</v>
      </c>
      <c r="P43" t="e">
        <f ca="1"/>
        <v>#NAME?</v>
      </c>
      <c r="Q43" t="e">
        <f ca="1"/>
        <v>#NAME?</v>
      </c>
      <c r="R43" t="e">
        <f ca="1"/>
        <v>#NAME?</v>
      </c>
      <c r="S43" t="e">
        <f ca="1"/>
        <v>#NAME?</v>
      </c>
      <c r="T43" t="e">
        <f ca="1"/>
        <v>#NAME?</v>
      </c>
      <c r="U43" t="e">
        <f ca="1"/>
        <v>#NAME?</v>
      </c>
      <c r="V43" t="e">
        <f ca="1"/>
        <v>#NAME?</v>
      </c>
      <c r="W43" t="e">
        <f ca="1"/>
        <v>#NAME?</v>
      </c>
      <c r="X43" t="e">
        <f ca="1"/>
        <v>#NAME?</v>
      </c>
      <c r="Y43" t="e">
        <f ca="1"/>
        <v>#NAME?</v>
      </c>
      <c r="Z43" t="e">
        <f ca="1"/>
        <v>#NAME?</v>
      </c>
      <c r="AA43" t="e">
        <f ca="1"/>
        <v>#NAME?</v>
      </c>
    </row>
  </sheetData>
  <conditionalFormatting sqref="B33:K43">
    <cfRule type="cellIs" dxfId="1" priority="2" operator="greaterThan">
      <formula>1.3</formula>
    </cfRule>
  </conditionalFormatting>
  <conditionalFormatting sqref="L33:M41">
    <cfRule type="cellIs" dxfId="0" priority="1" operator="greaterThan">
      <formula>1.3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Rasch A</vt:lpstr>
      <vt:lpstr>Rasch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2023-04-04T13:13:56Z</dcterms:created>
  <dcterms:modified xsi:type="dcterms:W3CDTF">2023-04-04T13:16:45Z</dcterms:modified>
</cp:coreProperties>
</file>