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633910D9-BD57-456B-A10E-4F6D30619AB1}" xr6:coauthVersionLast="47" xr6:coauthVersionMax="47" xr10:uidLastSave="{00000000-0000-0000-0000-000000000000}"/>
  <bookViews>
    <workbookView xWindow="-110" yWindow="-110" windowWidth="19420" windowHeight="10300" xr2:uid="{5F00FF87-4DBF-4B47-8627-6296CEA2C6D4}"/>
  </bookViews>
  <sheets>
    <sheet name="Title" sheetId="1" r:id="rId1"/>
    <sheet name="Ex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8" i="2" l="1"/>
  <c r="AC18" i="2" a="1"/>
  <c r="AB18" i="2"/>
  <c r="AB18" i="2" a="1"/>
  <c r="AA18" i="2" a="1"/>
  <c r="AA18" i="2" s="1"/>
  <c r="Z18" i="2" a="1"/>
  <c r="Z18" i="2" s="1"/>
  <c r="Y18" i="2"/>
  <c r="Y18" i="2" a="1"/>
  <c r="X18" i="2"/>
  <c r="X18" i="2" a="1"/>
  <c r="W18" i="2" a="1"/>
  <c r="W18" i="2" s="1"/>
  <c r="V18" i="2" a="1"/>
  <c r="V18" i="2" s="1"/>
  <c r="U18" i="2"/>
  <c r="U18" i="2" a="1"/>
  <c r="T18" i="2"/>
  <c r="T18" i="2" a="1"/>
  <c r="S18" i="2" a="1"/>
  <c r="S18" i="2" s="1"/>
  <c r="R18" i="2" a="1"/>
  <c r="R18" i="2" s="1"/>
  <c r="Q18" i="2"/>
  <c r="Q18" i="2" a="1"/>
  <c r="P18" i="2"/>
  <c r="P18" i="2" a="1"/>
  <c r="O18" i="2" a="1"/>
  <c r="O18" i="2" s="1"/>
  <c r="N18" i="2" a="1"/>
  <c r="N18" i="2" s="1"/>
  <c r="AL13" i="2"/>
  <c r="AL13" i="2" a="1"/>
  <c r="G9" i="2"/>
  <c r="G9" i="2" a="1"/>
  <c r="AL8" i="2" a="1"/>
  <c r="AL8" i="2" s="1"/>
  <c r="AF8" i="2" a="1"/>
  <c r="AF8" i="2" s="1"/>
  <c r="M10" i="2"/>
  <c r="M15" i="2" s="1"/>
  <c r="M8" i="2"/>
  <c r="K5" i="2"/>
  <c r="J5" i="2"/>
  <c r="I5" i="2"/>
  <c r="H5" i="2"/>
  <c r="F5" i="2"/>
  <c r="AI4" i="2"/>
  <c r="K4" i="2"/>
  <c r="J4" i="2"/>
  <c r="I4" i="2"/>
  <c r="H4" i="2"/>
  <c r="F4" i="2"/>
  <c r="AI3" i="2"/>
  <c r="AH3" i="2"/>
  <c r="K3" i="2"/>
  <c r="J3" i="2"/>
  <c r="I3" i="2"/>
  <c r="H3" i="2"/>
  <c r="F3" i="2"/>
  <c r="AI2" i="2"/>
  <c r="AH2" i="2"/>
  <c r="AG2" i="2"/>
  <c r="K2" i="2"/>
  <c r="J2" i="2"/>
  <c r="I2" i="2"/>
  <c r="H2" i="2"/>
  <c r="F2" i="2"/>
  <c r="O1" i="2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N1" i="2"/>
  <c r="M13" i="2" l="1"/>
  <c r="M7" i="2"/>
  <c r="M12" i="2" s="1"/>
  <c r="M9" i="2"/>
  <c r="M14" i="2" s="1"/>
  <c r="M16" i="2" l="1"/>
  <c r="N5" i="2" s="1"/>
  <c r="N2" i="2"/>
  <c r="N3" i="2"/>
  <c r="N4" i="2" l="1"/>
  <c r="N9" i="2" s="1"/>
  <c r="N14" i="2" s="1"/>
  <c r="N8" i="2"/>
  <c r="N13" i="2" s="1"/>
  <c r="N23" i="2"/>
  <c r="N7" i="2"/>
  <c r="N12" i="2" s="1"/>
  <c r="N10" i="2" l="1"/>
  <c r="N15" i="2" s="1"/>
  <c r="N16" i="2" l="1"/>
  <c r="O2" i="2" l="1"/>
  <c r="O3" i="2"/>
  <c r="O4" i="2"/>
  <c r="O5" i="2"/>
  <c r="O10" i="2" s="1"/>
  <c r="O15" i="2" s="1"/>
  <c r="O8" i="2" l="1"/>
  <c r="O13" i="2" s="1"/>
  <c r="O9" i="2"/>
  <c r="O14" i="2" s="1"/>
  <c r="O23" i="2"/>
  <c r="O7" i="2"/>
  <c r="O12" i="2" s="1"/>
  <c r="P3" i="2" l="1"/>
  <c r="O16" i="2"/>
  <c r="P5" i="2" s="1"/>
  <c r="P4" i="2" l="1"/>
  <c r="P9" i="2" s="1"/>
  <c r="P14" i="2" s="1"/>
  <c r="P2" i="2"/>
  <c r="P8" i="2" s="1"/>
  <c r="P13" i="2" s="1"/>
  <c r="P23" i="2" l="1"/>
  <c r="P7" i="2"/>
  <c r="P12" i="2" s="1"/>
  <c r="P10" i="2"/>
  <c r="P15" i="2" s="1"/>
  <c r="Q5" i="2" l="1"/>
  <c r="Q2" i="2"/>
  <c r="P16" i="2"/>
  <c r="Q23" i="2" l="1"/>
  <c r="Q7" i="2"/>
  <c r="Q12" i="2" s="1"/>
  <c r="Q3" i="2"/>
  <c r="Q8" i="2" s="1"/>
  <c r="Q13" i="2" s="1"/>
  <c r="Q4" i="2"/>
  <c r="Q9" i="2" s="1"/>
  <c r="Q14" i="2" s="1"/>
  <c r="Q10" i="2" l="1"/>
  <c r="Q15" i="2" s="1"/>
  <c r="Q16" i="2" l="1"/>
  <c r="R3" i="2" l="1"/>
  <c r="R2" i="2"/>
  <c r="R4" i="2"/>
  <c r="R5" i="2"/>
  <c r="R10" i="2" s="1"/>
  <c r="R15" i="2" s="1"/>
  <c r="R9" i="2" l="1"/>
  <c r="R14" i="2" s="1"/>
  <c r="R23" i="2"/>
  <c r="R7" i="2"/>
  <c r="R12" i="2" s="1"/>
  <c r="R8" i="2"/>
  <c r="R13" i="2" s="1"/>
  <c r="R16" i="2" l="1"/>
  <c r="S5" i="2" s="1"/>
  <c r="S2" i="2"/>
  <c r="S4" i="2"/>
  <c r="S3" i="2"/>
  <c r="S8" i="2" s="1"/>
  <c r="S13" i="2" s="1"/>
  <c r="S9" i="2" l="1"/>
  <c r="S14" i="2" s="1"/>
  <c r="S23" i="2"/>
  <c r="S7" i="2"/>
  <c r="S12" i="2" s="1"/>
  <c r="S10" i="2"/>
  <c r="S15" i="2" s="1"/>
  <c r="S16" i="2" l="1"/>
  <c r="T3" i="2" s="1"/>
  <c r="T2" i="2"/>
  <c r="T5" i="2"/>
  <c r="T10" i="2" s="1"/>
  <c r="T15" i="2" s="1"/>
  <c r="T4" i="2"/>
  <c r="T9" i="2" l="1"/>
  <c r="T14" i="2" s="1"/>
  <c r="T23" i="2"/>
  <c r="T7" i="2"/>
  <c r="T12" i="2" s="1"/>
  <c r="T8" i="2"/>
  <c r="T13" i="2" s="1"/>
  <c r="T16" i="2" l="1"/>
  <c r="U5" i="2" s="1"/>
  <c r="U2" i="2"/>
  <c r="U3" i="2"/>
  <c r="U8" i="2" s="1"/>
  <c r="U13" i="2" s="1"/>
  <c r="U4" i="2"/>
  <c r="U9" i="2" s="1"/>
  <c r="U14" i="2" s="1"/>
  <c r="U23" i="2" l="1"/>
  <c r="U7" i="2"/>
  <c r="U12" i="2" s="1"/>
  <c r="U10" i="2"/>
  <c r="U15" i="2" s="1"/>
  <c r="U16" i="2" l="1"/>
  <c r="V2" i="2"/>
  <c r="V3" i="2" l="1"/>
  <c r="V4" i="2"/>
  <c r="V5" i="2"/>
  <c r="V10" i="2" s="1"/>
  <c r="V15" i="2" s="1"/>
  <c r="V8" i="2" l="1"/>
  <c r="V13" i="2" s="1"/>
  <c r="V9" i="2"/>
  <c r="V14" i="2" s="1"/>
  <c r="V7" i="2"/>
  <c r="V12" i="2" s="1"/>
  <c r="V23" i="2"/>
  <c r="V16" i="2" l="1"/>
  <c r="W5" i="2" s="1"/>
  <c r="W4" i="2" l="1"/>
  <c r="W3" i="2"/>
  <c r="W2" i="2"/>
  <c r="W23" i="2" l="1"/>
  <c r="W7" i="2"/>
  <c r="W12" i="2" s="1"/>
  <c r="W8" i="2"/>
  <c r="W13" i="2" s="1"/>
  <c r="W9" i="2"/>
  <c r="W14" i="2" s="1"/>
  <c r="W10" i="2"/>
  <c r="W15" i="2" s="1"/>
  <c r="W16" i="2" l="1"/>
  <c r="X4" i="2" s="1"/>
  <c r="X5" i="2"/>
  <c r="X3" i="2" l="1"/>
  <c r="X2" i="2"/>
  <c r="X10" i="2" s="1"/>
  <c r="X15" i="2" s="1"/>
  <c r="X23" i="2" l="1"/>
  <c r="X7" i="2"/>
  <c r="X12" i="2" s="1"/>
  <c r="X8" i="2"/>
  <c r="X13" i="2" s="1"/>
  <c r="X9" i="2"/>
  <c r="X14" i="2" s="1"/>
  <c r="X16" i="2" l="1"/>
  <c r="Y5" i="2" s="1"/>
  <c r="Y2" i="2" l="1"/>
  <c r="Y4" i="2"/>
  <c r="Y3" i="2"/>
  <c r="Y8" i="2" s="1"/>
  <c r="Y13" i="2" s="1"/>
  <c r="Y23" i="2" l="1"/>
  <c r="Y7" i="2"/>
  <c r="Y12" i="2" s="1"/>
  <c r="Y9" i="2"/>
  <c r="Y14" i="2" s="1"/>
  <c r="Y10" i="2"/>
  <c r="Y15" i="2" s="1"/>
  <c r="Y16" i="2" l="1"/>
  <c r="Z3" i="2" s="1"/>
  <c r="Z2" i="2" l="1"/>
  <c r="Z5" i="2"/>
  <c r="Z10" i="2" s="1"/>
  <c r="Z15" i="2" s="1"/>
  <c r="Z4" i="2"/>
  <c r="Z9" i="2" s="1"/>
  <c r="Z14" i="2" s="1"/>
  <c r="Z23" i="2" l="1"/>
  <c r="Z7" i="2"/>
  <c r="Z12" i="2" s="1"/>
  <c r="Z8" i="2"/>
  <c r="Z13" i="2" s="1"/>
  <c r="Z16" i="2" l="1"/>
  <c r="AA2" i="2"/>
  <c r="AA4" i="2" l="1"/>
  <c r="AA5" i="2"/>
  <c r="AA3" i="2"/>
  <c r="AA8" i="2" s="1"/>
  <c r="AA13" i="2" s="1"/>
  <c r="AA9" i="2" l="1"/>
  <c r="AA14" i="2" s="1"/>
  <c r="AA10" i="2"/>
  <c r="AA15" i="2" s="1"/>
  <c r="AA7" i="2"/>
  <c r="AA12" i="2" s="1"/>
  <c r="AA23" i="2"/>
  <c r="AA16" i="2" l="1"/>
  <c r="AB3" i="2" s="1"/>
  <c r="AB2" i="2"/>
  <c r="AB5" i="2"/>
  <c r="AB10" i="2" s="1"/>
  <c r="AB15" i="2" s="1"/>
  <c r="AB4" i="2"/>
  <c r="AB9" i="2" s="1"/>
  <c r="AB14" i="2" s="1"/>
  <c r="AB23" i="2" l="1"/>
  <c r="AB7" i="2"/>
  <c r="AB12" i="2" s="1"/>
  <c r="AB8" i="2"/>
  <c r="AB13" i="2" s="1"/>
  <c r="AB16" i="2" l="1"/>
  <c r="AC5" i="2" l="1"/>
  <c r="AC4" i="2"/>
  <c r="AC2" i="2"/>
  <c r="AC3" i="2"/>
  <c r="AO4" i="2" l="1"/>
  <c r="AC9" i="2"/>
  <c r="AC14" i="2" s="1"/>
  <c r="AC8" i="2"/>
  <c r="AC13" i="2" s="1"/>
  <c r="AO3" i="2"/>
  <c r="AN3" i="2"/>
  <c r="AC23" i="2"/>
  <c r="AM2" i="2"/>
  <c r="AN2" i="2"/>
  <c r="AO2" i="2"/>
  <c r="AC7" i="2"/>
  <c r="AC12" i="2" s="1"/>
  <c r="AC16" i="2" s="1"/>
  <c r="AC10" i="2"/>
  <c r="AC15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<sst xmlns="http://schemas.openxmlformats.org/spreadsheetml/2006/main" count="52" uniqueCount="8">
  <si>
    <t>A</t>
  </si>
  <si>
    <t>B</t>
  </si>
  <si>
    <t>C</t>
  </si>
  <si>
    <t>D</t>
  </si>
  <si>
    <t>Real Statistics Using Excel</t>
  </si>
  <si>
    <t>Updated</t>
  </si>
  <si>
    <t>Copyright © 2013 - 2023 Charles Zaiontz</t>
  </si>
  <si>
    <t>Bradley-Terry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</si>
</sst>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7AA7E-04FE-404D-AA0D-8711B921BFDE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4</v>
      </c>
    </row>
    <row r="2" spans="1:2" x14ac:dyDescent="0.35">
      <c r="A2" t="s">
        <v>7</v>
      </c>
    </row>
    <row r="4" spans="1:2" x14ac:dyDescent="0.35">
      <c r="A4" t="s">
        <v>5</v>
      </c>
      <c r="B4" s="22">
        <v>45027</v>
      </c>
    </row>
    <row r="6" spans="1:2" x14ac:dyDescent="0.35">
      <c r="A6" s="23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3B196-E7D5-4AF5-849A-6DF4AB8DD97D}">
  <sheetPr codeName="Sheet3"/>
  <dimension ref="A1:AO23"/>
  <sheetViews>
    <sheetView workbookViewId="0"/>
  </sheetViews>
  <sheetFormatPr defaultRowHeight="14.5" x14ac:dyDescent="0.35"/>
  <cols>
    <col min="1" max="6" width="4.6328125" customWidth="1"/>
    <col min="8" max="11" width="4.6328125" style="1" customWidth="1"/>
    <col min="31" max="31" width="4.6328125" customWidth="1"/>
    <col min="32" max="35" width="5.6328125" customWidth="1"/>
    <col min="37" max="37" width="4.6328125" customWidth="1"/>
    <col min="38" max="41" width="5.6328125" customWidth="1"/>
  </cols>
  <sheetData>
    <row r="1" spans="1:41" x14ac:dyDescent="0.35">
      <c r="B1" s="1" t="s">
        <v>0</v>
      </c>
      <c r="C1" s="1" t="s">
        <v>1</v>
      </c>
      <c r="D1" s="1" t="s">
        <v>2</v>
      </c>
      <c r="E1" s="1" t="s">
        <v>3</v>
      </c>
      <c r="H1" s="1" t="s">
        <v>0</v>
      </c>
      <c r="I1" s="1" t="s">
        <v>1</v>
      </c>
      <c r="J1" s="1" t="s">
        <v>2</v>
      </c>
      <c r="K1" s="1" t="s">
        <v>3</v>
      </c>
      <c r="M1">
        <v>1</v>
      </c>
      <c r="N1">
        <f>M1+1</f>
        <v>2</v>
      </c>
      <c r="O1">
        <f t="shared" ref="O1:AC1" si="0">N1+1</f>
        <v>3</v>
      </c>
      <c r="P1">
        <f t="shared" si="0"/>
        <v>4</v>
      </c>
      <c r="Q1">
        <f t="shared" si="0"/>
        <v>5</v>
      </c>
      <c r="R1">
        <f t="shared" si="0"/>
        <v>6</v>
      </c>
      <c r="S1">
        <f t="shared" si="0"/>
        <v>7</v>
      </c>
      <c r="T1">
        <f t="shared" si="0"/>
        <v>8</v>
      </c>
      <c r="U1">
        <f t="shared" si="0"/>
        <v>9</v>
      </c>
      <c r="V1">
        <f t="shared" si="0"/>
        <v>10</v>
      </c>
      <c r="W1">
        <f t="shared" si="0"/>
        <v>11</v>
      </c>
      <c r="X1">
        <f t="shared" si="0"/>
        <v>12</v>
      </c>
      <c r="Y1">
        <f t="shared" si="0"/>
        <v>13</v>
      </c>
      <c r="Z1">
        <f t="shared" si="0"/>
        <v>14</v>
      </c>
      <c r="AA1">
        <f t="shared" si="0"/>
        <v>15</v>
      </c>
      <c r="AB1">
        <f t="shared" si="0"/>
        <v>16</v>
      </c>
      <c r="AC1">
        <f t="shared" si="0"/>
        <v>17</v>
      </c>
      <c r="AF1" s="2" t="s">
        <v>0</v>
      </c>
      <c r="AG1" s="2" t="s">
        <v>1</v>
      </c>
      <c r="AH1" s="2" t="s">
        <v>2</v>
      </c>
      <c r="AI1" s="2" t="s">
        <v>3</v>
      </c>
      <c r="AL1" s="2" t="s">
        <v>0</v>
      </c>
      <c r="AM1" s="2" t="s">
        <v>1</v>
      </c>
      <c r="AN1" s="2" t="s">
        <v>2</v>
      </c>
      <c r="AO1" s="2" t="s">
        <v>3</v>
      </c>
    </row>
    <row r="2" spans="1:41" x14ac:dyDescent="0.35">
      <c r="A2" t="s">
        <v>0</v>
      </c>
      <c r="B2" s="3">
        <v>0</v>
      </c>
      <c r="C2" s="4">
        <v>1</v>
      </c>
      <c r="D2" s="4">
        <v>3</v>
      </c>
      <c r="E2" s="5">
        <v>1</v>
      </c>
      <c r="F2">
        <f>SUM(B2:E2)</f>
        <v>5</v>
      </c>
      <c r="G2" s="2"/>
      <c r="H2" s="3">
        <f>B2+B2</f>
        <v>0</v>
      </c>
      <c r="I2" s="4">
        <f>C2+B3</f>
        <v>4</v>
      </c>
      <c r="J2" s="4">
        <f>D2+B4</f>
        <v>5</v>
      </c>
      <c r="K2" s="5">
        <f>E2+B5</f>
        <v>5</v>
      </c>
      <c r="M2">
        <v>0.25</v>
      </c>
      <c r="N2">
        <f>M12/M$16</f>
        <v>0.17438173747622068</v>
      </c>
      <c r="O2">
        <f>N12/N$16</f>
        <v>0.15800971970439512</v>
      </c>
      <c r="P2">
        <f>O12/O$16</f>
        <v>0.15423684527239212</v>
      </c>
      <c r="Q2">
        <f>P12/P$16</f>
        <v>0.15337049542887138</v>
      </c>
      <c r="R2">
        <f t="shared" ref="R2:AC5" si="1">Q12/Q$16</f>
        <v>0.15317519536192875</v>
      </c>
      <c r="S2">
        <f t="shared" si="1"/>
        <v>0.15313353619760769</v>
      </c>
      <c r="T2">
        <f t="shared" si="1"/>
        <v>0.15312620417063944</v>
      </c>
      <c r="U2">
        <f t="shared" si="1"/>
        <v>0.15312599113467507</v>
      </c>
      <c r="V2">
        <f t="shared" si="1"/>
        <v>0.15312689015268063</v>
      </c>
      <c r="W2">
        <f t="shared" si="1"/>
        <v>0.15312770322393487</v>
      </c>
      <c r="X2">
        <f t="shared" si="1"/>
        <v>0.15312827719709063</v>
      </c>
      <c r="Y2">
        <f t="shared" si="1"/>
        <v>0.15312865603858608</v>
      </c>
      <c r="Z2">
        <f t="shared" si="1"/>
        <v>0.15312890058885598</v>
      </c>
      <c r="AA2">
        <f t="shared" si="1"/>
        <v>0.15312905722926073</v>
      </c>
      <c r="AB2">
        <f t="shared" si="1"/>
        <v>0.15312915728561824</v>
      </c>
      <c r="AC2">
        <f t="shared" si="1"/>
        <v>0.15312922113628674</v>
      </c>
      <c r="AE2" t="s">
        <v>0</v>
      </c>
      <c r="AF2" s="6"/>
      <c r="AG2" s="7">
        <f>C2/(C2+B3)</f>
        <v>0.25</v>
      </c>
      <c r="AH2" s="7">
        <f>D2/(D2+B4)</f>
        <v>0.6</v>
      </c>
      <c r="AI2" s="8">
        <f>E2/(E2+B5)</f>
        <v>0.2</v>
      </c>
      <c r="AK2" t="s">
        <v>0</v>
      </c>
      <c r="AL2" s="6"/>
      <c r="AM2" s="7">
        <f>AC2/(AC2+AC3)</f>
        <v>0.33801419579762804</v>
      </c>
      <c r="AN2" s="7">
        <f>AC2/(AC2+AC4)</f>
        <v>0.41100931129597679</v>
      </c>
      <c r="AO2" s="8">
        <f>AC2/(AC2+AC5)</f>
        <v>0.31857871165515267</v>
      </c>
    </row>
    <row r="3" spans="1:41" x14ac:dyDescent="0.35">
      <c r="A3" t="s">
        <v>1</v>
      </c>
      <c r="B3" s="9">
        <v>3</v>
      </c>
      <c r="C3" s="1">
        <v>0</v>
      </c>
      <c r="D3" s="1">
        <v>6</v>
      </c>
      <c r="E3" s="10">
        <v>0</v>
      </c>
      <c r="F3">
        <f t="shared" ref="F3:F5" si="2">SUM(B3:E3)</f>
        <v>9</v>
      </c>
      <c r="G3" s="2"/>
      <c r="H3" s="9">
        <f>B3+C2</f>
        <v>4</v>
      </c>
      <c r="I3" s="1">
        <f>C3+C3</f>
        <v>0</v>
      </c>
      <c r="J3" s="1">
        <f>D3+C4</f>
        <v>11</v>
      </c>
      <c r="K3" s="10">
        <f>E3+C5</f>
        <v>0</v>
      </c>
      <c r="M3">
        <v>0.25</v>
      </c>
      <c r="N3">
        <f t="shared" ref="N3:Q5" si="3">M13/M$16</f>
        <v>0.29296131896005073</v>
      </c>
      <c r="O3">
        <f t="shared" si="3"/>
        <v>0.29924454377171089</v>
      </c>
      <c r="P3">
        <f t="shared" si="3"/>
        <v>0.30025494319129908</v>
      </c>
      <c r="Q3">
        <f t="shared" si="3"/>
        <v>0.30029465985520065</v>
      </c>
      <c r="R3">
        <f t="shared" si="1"/>
        <v>0.30018781483640072</v>
      </c>
      <c r="S3">
        <f t="shared" si="1"/>
        <v>0.30009016668223559</v>
      </c>
      <c r="T3">
        <f t="shared" si="1"/>
        <v>0.30002125317914247</v>
      </c>
      <c r="U3">
        <f t="shared" si="1"/>
        <v>0.29997580276463265</v>
      </c>
      <c r="V3">
        <f t="shared" si="1"/>
        <v>0.2999464753313193</v>
      </c>
      <c r="W3">
        <f t="shared" si="1"/>
        <v>0.29992769303897182</v>
      </c>
      <c r="X3">
        <f t="shared" si="1"/>
        <v>0.29991569582891142</v>
      </c>
      <c r="Y3">
        <f t="shared" si="1"/>
        <v>0.29990803969286978</v>
      </c>
      <c r="Z3">
        <f t="shared" si="1"/>
        <v>0.29990315544129181</v>
      </c>
      <c r="AA3">
        <f t="shared" si="1"/>
        <v>0.29990003987012454</v>
      </c>
      <c r="AB3">
        <f t="shared" si="1"/>
        <v>0.29989805258132596</v>
      </c>
      <c r="AC3">
        <f t="shared" si="1"/>
        <v>0.29989678499029176</v>
      </c>
      <c r="AE3" t="s">
        <v>1</v>
      </c>
      <c r="AF3" s="11"/>
      <c r="AG3" s="2"/>
      <c r="AH3" s="2">
        <f>D3/(D3+C4)</f>
        <v>0.54545454545454541</v>
      </c>
      <c r="AI3" s="12" t="str">
        <f>IFERROR(E3/(E3+C5),"-")</f>
        <v>-</v>
      </c>
      <c r="AK3" t="s">
        <v>1</v>
      </c>
      <c r="AL3" s="11"/>
      <c r="AM3" s="2"/>
      <c r="AN3" s="2">
        <f>AC3/(AC3+AC4)</f>
        <v>0.57746162343627838</v>
      </c>
      <c r="AO3" s="12">
        <f>AC3/(AC3+AC5)</f>
        <v>0.47797552336207688</v>
      </c>
    </row>
    <row r="4" spans="1:41" x14ac:dyDescent="0.35">
      <c r="A4" t="s">
        <v>2</v>
      </c>
      <c r="B4" s="9">
        <v>2</v>
      </c>
      <c r="C4" s="1">
        <v>5</v>
      </c>
      <c r="D4" s="1">
        <v>0</v>
      </c>
      <c r="E4" s="10">
        <v>3</v>
      </c>
      <c r="F4">
        <f t="shared" si="2"/>
        <v>10</v>
      </c>
      <c r="G4" s="2"/>
      <c r="H4" s="9">
        <f>B4+D2</f>
        <v>5</v>
      </c>
      <c r="I4" s="1">
        <f>C4+D3</f>
        <v>11</v>
      </c>
      <c r="J4" s="1">
        <f>D4+D4</f>
        <v>0</v>
      </c>
      <c r="K4" s="10">
        <f>E4+D5</f>
        <v>6</v>
      </c>
      <c r="M4">
        <v>0.25</v>
      </c>
      <c r="N4">
        <f t="shared" si="3"/>
        <v>0.22194039315155356</v>
      </c>
      <c r="O4">
        <f t="shared" si="3"/>
        <v>0.21989837707688878</v>
      </c>
      <c r="P4">
        <f t="shared" si="3"/>
        <v>0.21962597592314029</v>
      </c>
      <c r="Q4">
        <f t="shared" si="3"/>
        <v>0.21954879521983081</v>
      </c>
      <c r="R4">
        <f t="shared" si="1"/>
        <v>0.21950907417372109</v>
      </c>
      <c r="S4">
        <f t="shared" si="1"/>
        <v>0.21948412164585154</v>
      </c>
      <c r="T4">
        <f t="shared" si="1"/>
        <v>0.21946796533233118</v>
      </c>
      <c r="U4">
        <f t="shared" si="1"/>
        <v>0.21945753872999646</v>
      </c>
      <c r="V4">
        <f t="shared" si="1"/>
        <v>0.21945084626765926</v>
      </c>
      <c r="W4">
        <f t="shared" si="1"/>
        <v>0.2194465647413224</v>
      </c>
      <c r="X4">
        <f t="shared" si="1"/>
        <v>0.21944383009025351</v>
      </c>
      <c r="Y4">
        <f t="shared" si="1"/>
        <v>0.21944208474707674</v>
      </c>
      <c r="Z4">
        <f t="shared" si="1"/>
        <v>0.21944097117991229</v>
      </c>
      <c r="AA4">
        <f t="shared" si="1"/>
        <v>0.21944026080265361</v>
      </c>
      <c r="AB4">
        <f t="shared" si="1"/>
        <v>0.21943980766143575</v>
      </c>
      <c r="AC4">
        <f t="shared" si="1"/>
        <v>0.21943951861670402</v>
      </c>
      <c r="AE4" t="s">
        <v>2</v>
      </c>
      <c r="AF4" s="11"/>
      <c r="AG4" s="2"/>
      <c r="AH4" s="2"/>
      <c r="AI4" s="12">
        <f>E4/(E4+D5)</f>
        <v>0.5</v>
      </c>
      <c r="AK4" t="s">
        <v>2</v>
      </c>
      <c r="AL4" s="11"/>
      <c r="AM4" s="2"/>
      <c r="AN4" s="2"/>
      <c r="AO4" s="12">
        <f>AC4/(AC4+AC5)</f>
        <v>0.40118821200754534</v>
      </c>
    </row>
    <row r="5" spans="1:41" x14ac:dyDescent="0.35">
      <c r="A5" t="s">
        <v>3</v>
      </c>
      <c r="B5" s="13">
        <v>4</v>
      </c>
      <c r="C5" s="14">
        <v>0</v>
      </c>
      <c r="D5" s="14">
        <v>3</v>
      </c>
      <c r="E5" s="15">
        <v>0</v>
      </c>
      <c r="F5">
        <f t="shared" si="2"/>
        <v>7</v>
      </c>
      <c r="G5" s="2"/>
      <c r="H5" s="13">
        <f>B5+E2</f>
        <v>5</v>
      </c>
      <c r="I5" s="14">
        <f>C5+E3</f>
        <v>0</v>
      </c>
      <c r="J5" s="14">
        <f>D5+E4</f>
        <v>6</v>
      </c>
      <c r="K5" s="15">
        <f>E5+E5</f>
        <v>0</v>
      </c>
      <c r="M5">
        <v>0.25</v>
      </c>
      <c r="N5">
        <f t="shared" si="3"/>
        <v>0.310716550412175</v>
      </c>
      <c r="O5">
        <f t="shared" si="3"/>
        <v>0.32284735944700532</v>
      </c>
      <c r="P5">
        <f t="shared" si="3"/>
        <v>0.32588223561316859</v>
      </c>
      <c r="Q5">
        <f t="shared" si="3"/>
        <v>0.32678604949609719</v>
      </c>
      <c r="R5">
        <f t="shared" si="1"/>
        <v>0.32712791562794952</v>
      </c>
      <c r="S5">
        <f t="shared" si="1"/>
        <v>0.32729217547430517</v>
      </c>
      <c r="T5">
        <f t="shared" si="1"/>
        <v>0.32738457731788689</v>
      </c>
      <c r="U5">
        <f t="shared" si="1"/>
        <v>0.32744066737069571</v>
      </c>
      <c r="V5">
        <f t="shared" si="1"/>
        <v>0.32747578824834089</v>
      </c>
      <c r="W5">
        <f t="shared" si="1"/>
        <v>0.32749803899577096</v>
      </c>
      <c r="X5">
        <f t="shared" si="1"/>
        <v>0.3275121968837445</v>
      </c>
      <c r="Y5">
        <f t="shared" si="1"/>
        <v>0.3275212195214674</v>
      </c>
      <c r="Z5">
        <f t="shared" si="1"/>
        <v>0.32752697278993981</v>
      </c>
      <c r="AA5">
        <f t="shared" si="1"/>
        <v>0.32753064209796123</v>
      </c>
      <c r="AB5">
        <f t="shared" si="1"/>
        <v>0.32753298247161999</v>
      </c>
      <c r="AC5">
        <f t="shared" si="1"/>
        <v>0.32753447525671753</v>
      </c>
      <c r="AE5" t="s">
        <v>3</v>
      </c>
      <c r="AF5" s="16"/>
      <c r="AG5" s="17"/>
      <c r="AH5" s="17"/>
      <c r="AI5" s="18"/>
      <c r="AK5" t="s">
        <v>3</v>
      </c>
      <c r="AL5" s="16"/>
      <c r="AM5" s="17"/>
      <c r="AN5" s="17"/>
      <c r="AO5" s="18"/>
    </row>
    <row r="7" spans="1:41" x14ac:dyDescent="0.35">
      <c r="M7">
        <f>$H2/(M2+M$2)+$I2/(M2+M$3)+$J2/(M2+M$4)+$K2/(M2+M$5)</f>
        <v>28</v>
      </c>
      <c r="N7">
        <f>$H2/(N2+N$2)+$I2/(N2+N$3)+$J2/(N2+N$4)+$K2/(N2+N$5)</f>
        <v>31.482212608969416</v>
      </c>
      <c r="O7">
        <f>$H2/(O2+O$2)+$I2/(O2+O$3)+$J2/(O2+O$4)+$K2/(O2+O$5)</f>
        <v>32.376698161320952</v>
      </c>
      <c r="P7">
        <f>$H2/(P2+P$2)+$I2/(P2+P$3)+$J2/(P2+P$4)+$K2/(P2+P$5)</f>
        <v>32.58901152768216</v>
      </c>
      <c r="Q7">
        <f>$H2/(Q2+Q$2)+$I2/(Q2+Q$3)+$J2/(Q2+Q$4)+$K2/(Q2+Q$5)</f>
        <v>32.638073082634691</v>
      </c>
      <c r="R7">
        <f t="shared" ref="R7:AC10" si="4">$H2/(R2+R$2)+$I2/(R2+R$3)+$J2/(R2+R$4)+$K2/(R2+R$5)</f>
        <v>32.649226747865114</v>
      </c>
      <c r="S7">
        <f t="shared" si="4"/>
        <v>32.651680456529085</v>
      </c>
      <c r="T7">
        <f t="shared" si="4"/>
        <v>32.652168812902445</v>
      </c>
      <c r="U7">
        <f t="shared" si="4"/>
        <v>32.652231728800913</v>
      </c>
      <c r="V7">
        <f t="shared" si="4"/>
        <v>32.652214542482653</v>
      </c>
      <c r="W7">
        <f t="shared" si="4"/>
        <v>32.652190399127633</v>
      </c>
      <c r="X7">
        <f t="shared" si="4"/>
        <v>32.652171983728188</v>
      </c>
      <c r="Y7">
        <f t="shared" si="4"/>
        <v>32.652159554256805</v>
      </c>
      <c r="Z7">
        <f t="shared" si="4"/>
        <v>32.652151474142933</v>
      </c>
      <c r="AA7">
        <f t="shared" si="4"/>
        <v>32.652146287619459</v>
      </c>
      <c r="AB7">
        <f t="shared" si="4"/>
        <v>32.652142972897799</v>
      </c>
      <c r="AC7">
        <f t="shared" si="4"/>
        <v>32.652140857531727</v>
      </c>
      <c r="AF7" s="2" t="s">
        <v>0</v>
      </c>
      <c r="AG7" s="2" t="s">
        <v>1</v>
      </c>
      <c r="AH7" s="2" t="s">
        <v>2</v>
      </c>
      <c r="AI7" s="2" t="s">
        <v>3</v>
      </c>
      <c r="AL7" s="2" t="s">
        <v>0</v>
      </c>
      <c r="AM7" s="2" t="s">
        <v>1</v>
      </c>
      <c r="AN7" s="2" t="s">
        <v>2</v>
      </c>
      <c r="AO7" s="2" t="s">
        <v>3</v>
      </c>
    </row>
    <row r="8" spans="1:41" x14ac:dyDescent="0.35">
      <c r="M8">
        <f t="shared" ref="M8:S10" si="5">$H3/(M3+M$2)+$I3/(M3+M$3)+$J3/(M3+M$4)+$K3/(M3+M$5)</f>
        <v>30</v>
      </c>
      <c r="N8">
        <f t="shared" si="5"/>
        <v>29.922323559096593</v>
      </c>
      <c r="O8">
        <f t="shared" si="5"/>
        <v>29.936638234803787</v>
      </c>
      <c r="P8">
        <f t="shared" si="5"/>
        <v>29.959730628264296</v>
      </c>
      <c r="Q8">
        <f t="shared" si="5"/>
        <v>29.977292056672333</v>
      </c>
      <c r="R8">
        <f t="shared" si="5"/>
        <v>29.989135873159309</v>
      </c>
      <c r="S8">
        <f t="shared" si="5"/>
        <v>29.996842234399985</v>
      </c>
      <c r="T8">
        <f t="shared" si="4"/>
        <v>30.001794141282083</v>
      </c>
      <c r="U8">
        <f t="shared" si="4"/>
        <v>30.004961559143258</v>
      </c>
      <c r="V8">
        <f t="shared" si="4"/>
        <v>30.006984087823241</v>
      </c>
      <c r="W8">
        <f t="shared" si="4"/>
        <v>30.008274717598333</v>
      </c>
      <c r="X8">
        <f t="shared" si="4"/>
        <v>30.009098095246216</v>
      </c>
      <c r="Y8">
        <f t="shared" si="4"/>
        <v>30.009623328799115</v>
      </c>
      <c r="Z8">
        <f t="shared" si="4"/>
        <v>30.009958361573077</v>
      </c>
      <c r="AA8">
        <f t="shared" si="4"/>
        <v>30.010172066126394</v>
      </c>
      <c r="AB8">
        <f t="shared" si="4"/>
        <v>30.01030837879199</v>
      </c>
      <c r="AC8">
        <f t="shared" si="4"/>
        <v>30.010395326178301</v>
      </c>
      <c r="AE8" t="s">
        <v>0</v>
      </c>
      <c r="AF8" s="6" t="e" cm="1">
        <f t="array" aca="1" ref="AF8" ca="1">PairwiseRanks(B2:E5)</f>
        <v>#NAME?</v>
      </c>
      <c r="AG8" s="7"/>
      <c r="AH8" s="7"/>
      <c r="AI8" s="8"/>
      <c r="AK8" t="s">
        <v>0</v>
      </c>
      <c r="AL8" s="6" t="e" cm="1">
        <f t="array" aca="1" ref="AL8" ca="1">PairwiseRanks(AC2:AC5)</f>
        <v>#NAME?</v>
      </c>
      <c r="AM8" s="7"/>
      <c r="AN8" s="7"/>
      <c r="AO8" s="8"/>
    </row>
    <row r="9" spans="1:41" x14ac:dyDescent="0.35">
      <c r="F9" t="s">
        <v>0</v>
      </c>
      <c r="G9" s="19" t="e" cm="1">
        <f t="array" aca="1" ref="G9" ca="1">BT_MODEL(B2:E5,0.000000001)</f>
        <v>#NAME?</v>
      </c>
      <c r="M9">
        <f t="shared" si="5"/>
        <v>44</v>
      </c>
      <c r="N9">
        <f t="shared" si="5"/>
        <v>45.243586206896552</v>
      </c>
      <c r="O9">
        <f t="shared" si="5"/>
        <v>45.474400409596143</v>
      </c>
      <c r="P9">
        <f t="shared" si="5"/>
        <v>45.531498713378951</v>
      </c>
      <c r="Q9">
        <f t="shared" si="5"/>
        <v>45.550219183312308</v>
      </c>
      <c r="R9">
        <f t="shared" si="5"/>
        <v>45.558571695544813</v>
      </c>
      <c r="S9">
        <f t="shared" si="5"/>
        <v>45.563168005224995</v>
      </c>
      <c r="T9">
        <f t="shared" si="4"/>
        <v>45.565950854154963</v>
      </c>
      <c r="U9">
        <f t="shared" si="4"/>
        <v>45.567695784391397</v>
      </c>
      <c r="V9">
        <f t="shared" si="4"/>
        <v>45.568802810464121</v>
      </c>
      <c r="W9">
        <f t="shared" si="4"/>
        <v>45.569507791341351</v>
      </c>
      <c r="X9">
        <f t="shared" si="4"/>
        <v>45.56995727024669</v>
      </c>
      <c r="Y9">
        <f t="shared" si="4"/>
        <v>45.570243947707752</v>
      </c>
      <c r="Z9">
        <f t="shared" si="4"/>
        <v>45.570426807313197</v>
      </c>
      <c r="AA9">
        <f t="shared" si="4"/>
        <v>45.570543447651701</v>
      </c>
      <c r="AB9">
        <f t="shared" si="4"/>
        <v>45.570617848501897</v>
      </c>
      <c r="AC9">
        <f t="shared" si="4"/>
        <v>45.57066530588493</v>
      </c>
      <c r="AE9" t="s">
        <v>1</v>
      </c>
      <c r="AF9" s="11"/>
      <c r="AG9" s="2"/>
      <c r="AH9" s="2"/>
      <c r="AI9" s="12"/>
      <c r="AK9" t="s">
        <v>1</v>
      </c>
      <c r="AL9" s="11"/>
      <c r="AM9" s="2"/>
      <c r="AN9" s="2"/>
      <c r="AO9" s="12"/>
    </row>
    <row r="10" spans="1:41" x14ac:dyDescent="0.35">
      <c r="F10" t="s">
        <v>1</v>
      </c>
      <c r="G10" s="20"/>
      <c r="M10">
        <f t="shared" si="5"/>
        <v>22</v>
      </c>
      <c r="N10">
        <f t="shared" si="5"/>
        <v>21.571475256769375</v>
      </c>
      <c r="O10">
        <f t="shared" si="5"/>
        <v>21.453000300798035</v>
      </c>
      <c r="P10">
        <f t="shared" si="5"/>
        <v>21.413000927496782</v>
      </c>
      <c r="Q10">
        <f t="shared" si="5"/>
        <v>21.395546434800423</v>
      </c>
      <c r="R10">
        <f t="shared" si="5"/>
        <v>21.386298509219518</v>
      </c>
      <c r="S10">
        <f t="shared" si="5"/>
        <v>21.380845428600139</v>
      </c>
      <c r="T10">
        <f t="shared" si="4"/>
        <v>21.377472912113394</v>
      </c>
      <c r="U10">
        <f t="shared" si="4"/>
        <v>21.375346919809491</v>
      </c>
      <c r="V10">
        <f t="shared" si="4"/>
        <v>21.373996884855053</v>
      </c>
      <c r="W10">
        <f t="shared" si="4"/>
        <v>21.373137227089167</v>
      </c>
      <c r="X10">
        <f t="shared" si="4"/>
        <v>21.372589256598943</v>
      </c>
      <c r="Y10">
        <f t="shared" si="4"/>
        <v>21.372239826619754</v>
      </c>
      <c r="Z10">
        <f t="shared" si="4"/>
        <v>21.372016967944951</v>
      </c>
      <c r="AA10">
        <f t="shared" si="4"/>
        <v>21.37187482494954</v>
      </c>
      <c r="AB10">
        <f t="shared" si="4"/>
        <v>21.371784161445031</v>
      </c>
      <c r="AC10">
        <f t="shared" si="4"/>
        <v>21.371726332601995</v>
      </c>
      <c r="AE10" t="s">
        <v>2</v>
      </c>
      <c r="AF10" s="11"/>
      <c r="AG10" s="2"/>
      <c r="AH10" s="2"/>
      <c r="AI10" s="12"/>
      <c r="AK10" t="s">
        <v>2</v>
      </c>
      <c r="AL10" s="11"/>
      <c r="AM10" s="2"/>
      <c r="AN10" s="2"/>
      <c r="AO10" s="12"/>
    </row>
    <row r="11" spans="1:41" x14ac:dyDescent="0.35">
      <c r="F11" t="s">
        <v>2</v>
      </c>
      <c r="G11" s="20"/>
      <c r="AE11" t="s">
        <v>3</v>
      </c>
      <c r="AF11" s="16"/>
      <c r="AG11" s="17"/>
      <c r="AH11" s="17"/>
      <c r="AI11" s="18"/>
      <c r="AK11" t="s">
        <v>3</v>
      </c>
      <c r="AL11" s="16"/>
      <c r="AM11" s="17"/>
      <c r="AN11" s="17"/>
      <c r="AO11" s="18"/>
    </row>
    <row r="12" spans="1:41" x14ac:dyDescent="0.35">
      <c r="F12" t="s">
        <v>3</v>
      </c>
      <c r="G12" s="21"/>
      <c r="M12">
        <f>$F2/M7</f>
        <v>0.17857142857142858</v>
      </c>
      <c r="N12">
        <f>$F2/N7</f>
        <v>0.15881984097189786</v>
      </c>
      <c r="O12">
        <f>$F2/O7</f>
        <v>0.1544320540373473</v>
      </c>
      <c r="P12">
        <f>$F2/P7</f>
        <v>0.15342594836768333</v>
      </c>
      <c r="Q12">
        <f>$F2/Q7</f>
        <v>0.15319531846566897</v>
      </c>
      <c r="R12">
        <f t="shared" ref="R12:AC15" si="6">$F2/R7</f>
        <v>0.15314298371023266</v>
      </c>
      <c r="S12">
        <f t="shared" si="6"/>
        <v>0.15313147532044377</v>
      </c>
      <c r="T12">
        <f t="shared" si="6"/>
        <v>0.15312918503668457</v>
      </c>
      <c r="U12">
        <f t="shared" si="6"/>
        <v>0.15312888997996876</v>
      </c>
      <c r="V12">
        <f t="shared" si="6"/>
        <v>0.15312897057853994</v>
      </c>
      <c r="W12">
        <f t="shared" si="6"/>
        <v>0.153129083803627</v>
      </c>
      <c r="X12">
        <f t="shared" si="6"/>
        <v>0.15312917016643454</v>
      </c>
      <c r="Y12">
        <f t="shared" si="6"/>
        <v>0.15312922845705496</v>
      </c>
      <c r="Z12">
        <f t="shared" si="6"/>
        <v>0.1531292663504723</v>
      </c>
      <c r="AA12">
        <f t="shared" si="6"/>
        <v>0.15312929067379022</v>
      </c>
      <c r="AB12">
        <f t="shared" si="6"/>
        <v>0.15312930621889476</v>
      </c>
      <c r="AC12">
        <f t="shared" si="6"/>
        <v>0.1531293161393634</v>
      </c>
    </row>
    <row r="13" spans="1:41" x14ac:dyDescent="0.35">
      <c r="M13">
        <f t="shared" ref="M13:S15" si="7">$F3/M8</f>
        <v>0.3</v>
      </c>
      <c r="N13">
        <f t="shared" si="7"/>
        <v>0.30077878083983012</v>
      </c>
      <c r="O13">
        <f t="shared" si="7"/>
        <v>0.30063495872214419</v>
      </c>
      <c r="P13">
        <f t="shared" si="7"/>
        <v>0.30040323498467353</v>
      </c>
      <c r="Q13">
        <f t="shared" si="7"/>
        <v>0.30022725144704271</v>
      </c>
      <c r="R13">
        <f t="shared" si="7"/>
        <v>0.3001086806257437</v>
      </c>
      <c r="S13">
        <f t="shared" si="7"/>
        <v>0.3000315809801779</v>
      </c>
      <c r="T13">
        <f t="shared" si="6"/>
        <v>0.299982059660096</v>
      </c>
      <c r="U13">
        <f t="shared" si="6"/>
        <v>0.29995039261290024</v>
      </c>
      <c r="V13">
        <f t="shared" si="6"/>
        <v>0.29993017537714417</v>
      </c>
      <c r="W13">
        <f t="shared" si="6"/>
        <v>0.29991727564137355</v>
      </c>
      <c r="X13">
        <f t="shared" si="6"/>
        <v>0.29990904663095164</v>
      </c>
      <c r="Y13">
        <f t="shared" si="6"/>
        <v>0.29990379757159552</v>
      </c>
      <c r="Z13">
        <f t="shared" si="6"/>
        <v>0.29990044942962174</v>
      </c>
      <c r="AA13">
        <f t="shared" si="6"/>
        <v>0.29989831381735521</v>
      </c>
      <c r="AB13">
        <f t="shared" si="6"/>
        <v>0.29989695162080432</v>
      </c>
      <c r="AC13">
        <f t="shared" si="6"/>
        <v>0.29989608274667512</v>
      </c>
      <c r="AL13" s="6" t="e" cm="1">
        <f t="array" aca="1" ref="AL13" ca="1">PairwiseRanks(BT_MODEL(B2:E5))</f>
        <v>#NAME?</v>
      </c>
      <c r="AM13" s="7"/>
      <c r="AN13" s="7"/>
      <c r="AO13" s="8"/>
    </row>
    <row r="14" spans="1:41" x14ac:dyDescent="0.35">
      <c r="M14">
        <f t="shared" si="7"/>
        <v>0.22727272727272727</v>
      </c>
      <c r="N14">
        <f t="shared" si="7"/>
        <v>0.22102580361933563</v>
      </c>
      <c r="O14">
        <f t="shared" si="7"/>
        <v>0.21990394397569166</v>
      </c>
      <c r="P14">
        <f t="shared" si="7"/>
        <v>0.21962817571523524</v>
      </c>
      <c r="Q14">
        <f t="shared" si="7"/>
        <v>0.21953791176626392</v>
      </c>
      <c r="R14">
        <f t="shared" si="7"/>
        <v>0.21949766263146267</v>
      </c>
      <c r="S14">
        <f t="shared" si="7"/>
        <v>0.21947552020204655</v>
      </c>
      <c r="T14">
        <f t="shared" si="6"/>
        <v>0.21946211617546313</v>
      </c>
      <c r="U14">
        <f t="shared" si="6"/>
        <v>0.21945371228152744</v>
      </c>
      <c r="V14">
        <f t="shared" si="6"/>
        <v>0.21944838098102648</v>
      </c>
      <c r="W14">
        <f t="shared" si="6"/>
        <v>0.21944498601540957</v>
      </c>
      <c r="X14">
        <f t="shared" si="6"/>
        <v>0.21944282152156308</v>
      </c>
      <c r="Y14">
        <f t="shared" si="6"/>
        <v>0.21944144103057878</v>
      </c>
      <c r="Z14">
        <f t="shared" si="6"/>
        <v>0.21944056048198318</v>
      </c>
      <c r="AA14">
        <f t="shared" si="6"/>
        <v>0.21943999881167339</v>
      </c>
      <c r="AB14">
        <f t="shared" si="6"/>
        <v>0.21943964054305098</v>
      </c>
      <c r="AC14">
        <f t="shared" si="6"/>
        <v>0.21943941201816544</v>
      </c>
      <c r="AL14" s="11"/>
      <c r="AM14" s="2"/>
      <c r="AN14" s="2"/>
      <c r="AO14" s="12"/>
    </row>
    <row r="15" spans="1:41" x14ac:dyDescent="0.35">
      <c r="M15">
        <f t="shared" si="7"/>
        <v>0.31818181818181818</v>
      </c>
      <c r="N15">
        <f t="shared" si="7"/>
        <v>0.32450260896288585</v>
      </c>
      <c r="O15">
        <f t="shared" si="7"/>
        <v>0.32629468614418494</v>
      </c>
      <c r="P15">
        <f t="shared" si="7"/>
        <v>0.32690420290465622</v>
      </c>
      <c r="Q15">
        <f t="shared" si="7"/>
        <v>0.32717089144375927</v>
      </c>
      <c r="R15">
        <f t="shared" si="7"/>
        <v>0.32731236763492932</v>
      </c>
      <c r="S15">
        <f t="shared" si="7"/>
        <v>0.32739584706208263</v>
      </c>
      <c r="T15">
        <f t="shared" si="6"/>
        <v>0.3274474971283205</v>
      </c>
      <c r="U15">
        <f t="shared" si="6"/>
        <v>0.32748006506096922</v>
      </c>
      <c r="V15">
        <f t="shared" si="6"/>
        <v>0.3275007495186818</v>
      </c>
      <c r="W15">
        <f t="shared" si="6"/>
        <v>0.32751392206137714</v>
      </c>
      <c r="X15">
        <f t="shared" si="6"/>
        <v>0.32752231917050945</v>
      </c>
      <c r="Y15">
        <f t="shared" si="6"/>
        <v>0.32752767406630418</v>
      </c>
      <c r="Z15">
        <f t="shared" si="6"/>
        <v>0.32753108939128323</v>
      </c>
      <c r="AA15">
        <f t="shared" si="6"/>
        <v>0.32753326777996078</v>
      </c>
      <c r="AB15">
        <f t="shared" si="6"/>
        <v>0.32753465724345504</v>
      </c>
      <c r="AC15">
        <f t="shared" si="6"/>
        <v>0.32753554350551867</v>
      </c>
      <c r="AL15" s="11"/>
      <c r="AM15" s="2"/>
      <c r="AN15" s="2"/>
      <c r="AO15" s="12"/>
    </row>
    <row r="16" spans="1:41" x14ac:dyDescent="0.35">
      <c r="M16">
        <f>SUM(M12:M15)</f>
        <v>1.0240259740259741</v>
      </c>
      <c r="N16">
        <f>SUM(N12:N15)</f>
        <v>1.0051270343939493</v>
      </c>
      <c r="O16">
        <f>SUM(O12:O15)</f>
        <v>1.001265642879368</v>
      </c>
      <c r="P16">
        <f>SUM(P12:P15)</f>
        <v>1.0003615619722483</v>
      </c>
      <c r="Q16">
        <f>SUM(Q12:Q15)</f>
        <v>1.0001313731227348</v>
      </c>
      <c r="R16">
        <f t="shared" ref="R16:AC16" si="8">SUM(R12:R15)</f>
        <v>1.0000616946023684</v>
      </c>
      <c r="S16">
        <f t="shared" si="8"/>
        <v>1.0000344235647509</v>
      </c>
      <c r="T16">
        <f t="shared" si="8"/>
        <v>1.0000208580005643</v>
      </c>
      <c r="U16">
        <f t="shared" si="8"/>
        <v>1.0000130599353656</v>
      </c>
      <c r="V16">
        <f t="shared" si="8"/>
        <v>1.0000082764553924</v>
      </c>
      <c r="W16">
        <f t="shared" si="8"/>
        <v>1.0000052675217872</v>
      </c>
      <c r="X16">
        <f t="shared" si="8"/>
        <v>1.0000033574894587</v>
      </c>
      <c r="Y16">
        <f t="shared" si="8"/>
        <v>1.0000021411255335</v>
      </c>
      <c r="Z16">
        <f t="shared" si="8"/>
        <v>1.0000013656533604</v>
      </c>
      <c r="AA16">
        <f t="shared" si="8"/>
        <v>1.0000008710827797</v>
      </c>
      <c r="AB16">
        <f t="shared" si="8"/>
        <v>1.000000555626205</v>
      </c>
      <c r="AC16">
        <f t="shared" si="8"/>
        <v>1.0000003544097227</v>
      </c>
      <c r="AL16" s="16"/>
      <c r="AM16" s="17"/>
      <c r="AN16" s="17"/>
      <c r="AO16" s="18"/>
    </row>
    <row r="18" spans="14:29" x14ac:dyDescent="0.35">
      <c r="N18" t="e" cm="1">
        <f t="array" aca="1" ref="N18" ca="1">BT_MODEL($B$2:$E$5,,N1)</f>
        <v>#NAME?</v>
      </c>
      <c r="O18" t="e" cm="1">
        <f t="array" aca="1" ref="O18" ca="1">BT_MODEL($B$2:$E$5,,O1)</f>
        <v>#NAME?</v>
      </c>
      <c r="P18" t="e" cm="1">
        <f t="array" aca="1" ref="P18" ca="1">BT_MODEL($B$2:$E$5,,P1)</f>
        <v>#NAME?</v>
      </c>
      <c r="Q18" t="e" cm="1">
        <f t="array" aca="1" ref="Q18" ca="1">BT_MODEL($B$2:$E$5,,Q1)</f>
        <v>#NAME?</v>
      </c>
      <c r="R18" t="e" cm="1">
        <f t="array" aca="1" ref="R18" ca="1">BT_MODEL($B$2:$E$5,,R1)</f>
        <v>#NAME?</v>
      </c>
      <c r="S18" t="e" cm="1">
        <f t="array" aca="1" ref="S18" ca="1">BT_MODEL($B$2:$E$5,,S1)</f>
        <v>#NAME?</v>
      </c>
      <c r="T18" t="e" cm="1">
        <f t="array" aca="1" ref="T18" ca="1">BT_MODEL($B$2:$E$5,,T1)</f>
        <v>#NAME?</v>
      </c>
      <c r="U18" t="e" cm="1">
        <f t="array" aca="1" ref="U18" ca="1">BT_MODEL($B$2:$E$5,,U1)</f>
        <v>#NAME?</v>
      </c>
      <c r="V18" t="e" cm="1">
        <f t="array" aca="1" ref="V18" ca="1">BT_MODEL($B$2:$E$5,,V1)</f>
        <v>#NAME?</v>
      </c>
      <c r="W18" t="e" cm="1">
        <f t="array" aca="1" ref="W18" ca="1">BT_MODEL($B$2:$E$5,,W1)</f>
        <v>#NAME?</v>
      </c>
      <c r="X18" t="e" cm="1">
        <f t="array" aca="1" ref="X18" ca="1">BT_MODEL($B$2:$E$5,,X1)</f>
        <v>#NAME?</v>
      </c>
      <c r="Y18" t="e" cm="1">
        <f t="array" aca="1" ref="Y18" ca="1">BT_MODEL($B$2:$E$5,,Y1)</f>
        <v>#NAME?</v>
      </c>
      <c r="Z18" t="e" cm="1">
        <f t="array" aca="1" ref="Z18" ca="1">BT_MODEL($B$2:$E$5,,Z1)</f>
        <v>#NAME?</v>
      </c>
      <c r="AA18" t="e" cm="1">
        <f t="array" aca="1" ref="AA18" ca="1">BT_MODEL($B$2:$E$5,,AA1)</f>
        <v>#NAME?</v>
      </c>
      <c r="AB18" t="e" cm="1">
        <f t="array" aca="1" ref="AB18" ca="1">BT_MODEL($B$2:$E$5,,AB1)</f>
        <v>#NAME?</v>
      </c>
      <c r="AC18" t="e" cm="1">
        <f t="array" aca="1" ref="AC18" ca="1">BT_MODEL($B$2:$E$5,,AC1)</f>
        <v>#NAME?</v>
      </c>
    </row>
    <row r="23" spans="14:29" x14ac:dyDescent="0.35">
      <c r="N23" t="e">
        <f ca="1">SUMXMY2(N2:N5,_xlfn.ANCHORARRAY(N18))</f>
        <v>#NAME?</v>
      </c>
      <c r="O23" t="e">
        <f t="shared" ref="O23:AC23" ca="1" si="9">SUMXMY2(O2:O5,_xlfn.ANCHORARRAY(O18))</f>
        <v>#NAME?</v>
      </c>
      <c r="P23" t="e">
        <f t="shared" ca="1" si="9"/>
        <v>#NAME?</v>
      </c>
      <c r="Q23" t="e">
        <f t="shared" ca="1" si="9"/>
        <v>#NAME?</v>
      </c>
      <c r="R23" t="e">
        <f t="shared" ca="1" si="9"/>
        <v>#NAME?</v>
      </c>
      <c r="S23" t="e">
        <f t="shared" ca="1" si="9"/>
        <v>#NAME?</v>
      </c>
      <c r="T23" t="e">
        <f t="shared" ca="1" si="9"/>
        <v>#NAME?</v>
      </c>
      <c r="U23" t="e">
        <f t="shared" ca="1" si="9"/>
        <v>#NAME?</v>
      </c>
      <c r="V23" t="e">
        <f t="shared" ca="1" si="9"/>
        <v>#NAME?</v>
      </c>
      <c r="W23" t="e">
        <f t="shared" ca="1" si="9"/>
        <v>#NAME?</v>
      </c>
      <c r="X23" t="e">
        <f t="shared" ca="1" si="9"/>
        <v>#NAME?</v>
      </c>
      <c r="Y23" t="e">
        <f t="shared" ca="1" si="9"/>
        <v>#NAME?</v>
      </c>
      <c r="Z23" t="e">
        <f t="shared" ca="1" si="9"/>
        <v>#NAME?</v>
      </c>
      <c r="AA23" t="e">
        <f t="shared" ca="1" si="9"/>
        <v>#NAME?</v>
      </c>
      <c r="AB23" t="e">
        <f t="shared" ca="1" si="9"/>
        <v>#NAME?</v>
      </c>
      <c r="AC23" t="e">
        <f t="shared" ca="1" si="9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2023-04-07T09:33:16Z</dcterms:created>
  <dcterms:modified xsi:type="dcterms:W3CDTF">2023-04-11T14:34:31Z</dcterms:modified>
</cp:coreProperties>
</file>