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EE769FB-FD4C-436A-9C66-5C9B0DDC6399}" xr6:coauthVersionLast="47" xr6:coauthVersionMax="47" xr10:uidLastSave="{00000000-0000-0000-0000-000000000000}"/>
  <bookViews>
    <workbookView xWindow="-110" yWindow="-110" windowWidth="19420" windowHeight="10300" xr2:uid="{F66145F4-33B0-430E-A627-ACE326B02F8E}"/>
  </bookViews>
  <sheets>
    <sheet name="Title" sheetId="3" r:id="rId1"/>
    <sheet name="Split-half 1" sheetId="1" r:id="rId2"/>
    <sheet name="Split-half 2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2" l="1"/>
  <c r="R29" i="2" a="1"/>
  <c r="R28" i="2"/>
  <c r="R28" i="2" a="1"/>
  <c r="R26" i="2"/>
  <c r="H26" i="2"/>
  <c r="O7" i="2" a="1"/>
  <c r="O7" i="2" s="1"/>
  <c r="O6" i="2"/>
  <c r="O6" i="2" a="1"/>
  <c r="K16" i="1"/>
  <c r="K16" i="1" a="1"/>
  <c r="K14" i="1" a="1"/>
  <c r="K14" i="1" s="1"/>
  <c r="K12" i="1" a="1"/>
  <c r="K12" i="1" s="1"/>
  <c r="K10" i="1"/>
  <c r="K10" i="1" a="1"/>
  <c r="G6" i="1"/>
  <c r="M37" i="2" l="1"/>
  <c r="L37" i="2"/>
  <c r="C37" i="2"/>
  <c r="B37" i="2"/>
  <c r="M36" i="2"/>
  <c r="L36" i="2"/>
  <c r="C36" i="2"/>
  <c r="B36" i="2"/>
  <c r="M35" i="2"/>
  <c r="L35" i="2"/>
  <c r="C35" i="2"/>
  <c r="B35" i="2"/>
  <c r="M34" i="2"/>
  <c r="L34" i="2"/>
  <c r="C34" i="2"/>
  <c r="B34" i="2"/>
  <c r="M33" i="2"/>
  <c r="L33" i="2"/>
  <c r="C33" i="2"/>
  <c r="B33" i="2"/>
  <c r="M32" i="2"/>
  <c r="L32" i="2"/>
  <c r="C32" i="2"/>
  <c r="B32" i="2"/>
  <c r="M31" i="2"/>
  <c r="L31" i="2"/>
  <c r="C31" i="2"/>
  <c r="B31" i="2"/>
  <c r="M30" i="2"/>
  <c r="L30" i="2"/>
  <c r="C30" i="2"/>
  <c r="B30" i="2"/>
  <c r="M29" i="2"/>
  <c r="L29" i="2"/>
  <c r="C29" i="2"/>
  <c r="B29" i="2"/>
  <c r="M28" i="2"/>
  <c r="L28" i="2"/>
  <c r="C28" i="2"/>
  <c r="B28" i="2"/>
  <c r="M27" i="2"/>
  <c r="L27" i="2"/>
  <c r="C27" i="2"/>
  <c r="B27" i="2"/>
  <c r="M26" i="2"/>
  <c r="L26" i="2"/>
  <c r="C26" i="2"/>
  <c r="B26" i="2"/>
  <c r="M25" i="2"/>
  <c r="L25" i="2"/>
  <c r="C25" i="2"/>
  <c r="B25" i="2"/>
  <c r="M24" i="2"/>
  <c r="L24" i="2"/>
  <c r="K24" i="2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C24" i="2"/>
  <c r="B24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M23" i="2"/>
  <c r="L23" i="2"/>
  <c r="R23" i="2" s="1"/>
  <c r="R24" i="2" s="1"/>
  <c r="C23" i="2"/>
  <c r="B23" i="2"/>
  <c r="H23" i="2" s="1"/>
  <c r="H24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6" i="2"/>
  <c r="A5" i="2"/>
  <c r="B15" i="1"/>
  <c r="B14" i="1"/>
  <c r="B13" i="1"/>
  <c r="B12" i="1"/>
  <c r="B11" i="1"/>
  <c r="B10" i="1"/>
  <c r="B9" i="1"/>
  <c r="B8" i="1"/>
  <c r="B7" i="1"/>
  <c r="K6" i="1"/>
  <c r="K8" i="1" s="1"/>
  <c r="B6" i="1"/>
  <c r="A6" i="1"/>
  <c r="A7" i="1" s="1"/>
  <c r="A8" i="1" s="1"/>
  <c r="A9" i="1" s="1"/>
  <c r="A10" i="1" s="1"/>
  <c r="A11" i="1" s="1"/>
  <c r="A12" i="1" s="1"/>
  <c r="A13" i="1" s="1"/>
  <c r="A14" i="1" s="1"/>
  <c r="A15" i="1" s="1"/>
  <c r="K5" i="1"/>
  <c r="B5" i="1"/>
  <c r="A5" i="1"/>
  <c r="B4" i="1"/>
  <c r="G3" i="1"/>
  <c r="G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<sst xmlns="http://schemas.openxmlformats.org/spreadsheetml/2006/main" count="45" uniqueCount="33">
  <si>
    <r>
      <t>Split-half Methodology</t>
    </r>
    <r>
      <rPr>
        <b/>
        <sz val="12"/>
        <color theme="1"/>
        <rFont val="Tahoma"/>
        <family val="2"/>
      </rPr>
      <t xml:space="preserve"> </t>
    </r>
  </si>
  <si>
    <t>Student</t>
  </si>
  <si>
    <t>Score</t>
  </si>
  <si>
    <t>Even</t>
  </si>
  <si>
    <t>Odd</t>
  </si>
  <si>
    <t>Correlation coefficient</t>
  </si>
  <si>
    <t>n1</t>
  </si>
  <si>
    <t>Spearman-Brown correction</t>
  </si>
  <si>
    <t>n2</t>
  </si>
  <si>
    <t>n</t>
  </si>
  <si>
    <t>Real Statistics function</t>
  </si>
  <si>
    <t>c</t>
  </si>
  <si>
    <t>r</t>
  </si>
  <si>
    <t>rho</t>
  </si>
  <si>
    <t>Split-Half Method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</si>
  <si>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</si>
  <si>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</si>
  <si>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</si>
  <si>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</si>
  <si>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</si>
  <si>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</si>
  <si>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</si>
  <si>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</si>
  <si>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</si>
  <si>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</si>
  <si>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Halves</t>
  </si>
  <si>
    <t>Odd/Even</t>
  </si>
  <si>
    <t>H1</t>
  </si>
  <si>
    <t>H2</t>
  </si>
  <si>
    <t>Real Statistics Using Excel</t>
  </si>
  <si>
    <t>Updated</t>
  </si>
  <si>
    <t>Copyright © 2013 - 2023 Charles Zaiontz</t>
  </si>
  <si>
    <t>Split-Half Basic Concepts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</si>
</sst>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2" xfId="0" applyBorder="1"/>
    <xf numFmtId="0" fontId="3" fillId="0" borderId="0" xfId="0" applyFont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7" xfId="0" applyBorder="1"/>
    <xf numFmtId="0" fontId="0" fillId="0" borderId="9" xfId="0" applyBorder="1"/>
    <xf numFmtId="0" fontId="3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44DE-F943-4E63-A3EC-0AE954B6C7A9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33">
        <v>45015</v>
      </c>
    </row>
    <row r="6" spans="1:2" x14ac:dyDescent="0.35">
      <c r="A6" s="3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E57E-FE16-4CDE-B77B-ED7C372E12ED}">
  <sheetPr codeName="Sheet2"/>
  <dimension ref="A1:K16"/>
  <sheetViews>
    <sheetView workbookViewId="0"/>
  </sheetViews>
  <sheetFormatPr defaultRowHeight="14.5" x14ac:dyDescent="0.35"/>
  <cols>
    <col min="6" max="6" width="26.1796875" customWidth="1"/>
  </cols>
  <sheetData>
    <row r="1" spans="1:11" ht="15.5" x14ac:dyDescent="0.35">
      <c r="A1" s="1" t="s">
        <v>0</v>
      </c>
    </row>
    <row r="3" spans="1:11" x14ac:dyDescent="0.35">
      <c r="A3" s="2" t="s">
        <v>1</v>
      </c>
      <c r="B3" s="2" t="s">
        <v>2</v>
      </c>
      <c r="C3" s="2" t="s">
        <v>3</v>
      </c>
      <c r="D3" s="2" t="s">
        <v>4</v>
      </c>
      <c r="F3" s="3" t="s">
        <v>5</v>
      </c>
      <c r="G3" s="4">
        <f>CORREL(C4:C15,D4:D15)</f>
        <v>0.66727701559191543</v>
      </c>
      <c r="J3" t="s">
        <v>6</v>
      </c>
      <c r="K3" s="4">
        <v>4</v>
      </c>
    </row>
    <row r="4" spans="1:11" x14ac:dyDescent="0.35">
      <c r="A4" s="5">
        <v>1</v>
      </c>
      <c r="B4" s="5">
        <f t="shared" ref="B4:B15" si="0">C4+D4</f>
        <v>42</v>
      </c>
      <c r="C4" s="5">
        <v>22</v>
      </c>
      <c r="D4" s="5">
        <v>20</v>
      </c>
      <c r="F4" t="s">
        <v>7</v>
      </c>
      <c r="G4" s="6">
        <f>2*G3/(1+G3)</f>
        <v>0.8004392903539419</v>
      </c>
      <c r="J4" t="s">
        <v>8</v>
      </c>
      <c r="K4" s="7">
        <v>3</v>
      </c>
    </row>
    <row r="5" spans="1:11" x14ac:dyDescent="0.35">
      <c r="A5" s="5">
        <f t="shared" ref="A5:A15" si="1">A4+1</f>
        <v>2</v>
      </c>
      <c r="B5" s="5">
        <f t="shared" si="0"/>
        <v>33</v>
      </c>
      <c r="C5" s="5">
        <v>18</v>
      </c>
      <c r="D5" s="5">
        <v>15</v>
      </c>
      <c r="J5" t="s">
        <v>9</v>
      </c>
      <c r="K5" s="7">
        <f>K3+K4</f>
        <v>7</v>
      </c>
    </row>
    <row r="6" spans="1:11" x14ac:dyDescent="0.35">
      <c r="A6" s="5">
        <f t="shared" si="1"/>
        <v>3</v>
      </c>
      <c r="B6" s="5">
        <f t="shared" si="0"/>
        <v>44</v>
      </c>
      <c r="C6" s="5">
        <v>23</v>
      </c>
      <c r="D6" s="5">
        <v>21</v>
      </c>
      <c r="F6" t="s">
        <v>10</v>
      </c>
      <c r="G6" s="8" t="e">
        <f ca="1">SPLIT_HALF(C4:C15,D4:D15)</f>
        <v>#NAME?</v>
      </c>
      <c r="J6" t="s">
        <v>11</v>
      </c>
      <c r="K6" s="7">
        <f>2*K3*K4/K5^2</f>
        <v>0.48979591836734693</v>
      </c>
    </row>
    <row r="7" spans="1:11" x14ac:dyDescent="0.35">
      <c r="A7" s="5">
        <f t="shared" si="1"/>
        <v>4</v>
      </c>
      <c r="B7" s="5">
        <f t="shared" si="0"/>
        <v>45</v>
      </c>
      <c r="C7" s="5">
        <v>21</v>
      </c>
      <c r="D7" s="5">
        <v>24</v>
      </c>
      <c r="J7" t="s">
        <v>12</v>
      </c>
      <c r="K7" s="7">
        <v>0.6</v>
      </c>
    </row>
    <row r="8" spans="1:11" x14ac:dyDescent="0.35">
      <c r="A8" s="5">
        <f t="shared" si="1"/>
        <v>5</v>
      </c>
      <c r="B8" s="5">
        <f t="shared" si="0"/>
        <v>30</v>
      </c>
      <c r="C8" s="5">
        <v>14</v>
      </c>
      <c r="D8" s="5">
        <v>16</v>
      </c>
      <c r="J8" t="s">
        <v>13</v>
      </c>
      <c r="K8" s="6">
        <f>(K7*(SQRT(K7^2+2*K6*(1-K7^2))-K7)/(K6*(1-K7^2)))</f>
        <v>0.75308391492181204</v>
      </c>
    </row>
    <row r="9" spans="1:11" x14ac:dyDescent="0.35">
      <c r="A9" s="5">
        <f t="shared" si="1"/>
        <v>6</v>
      </c>
      <c r="B9" s="5">
        <f t="shared" si="0"/>
        <v>26</v>
      </c>
      <c r="C9" s="5">
        <v>15</v>
      </c>
      <c r="D9" s="5">
        <v>11</v>
      </c>
    </row>
    <row r="10" spans="1:11" x14ac:dyDescent="0.35">
      <c r="A10" s="5">
        <f t="shared" si="1"/>
        <v>7</v>
      </c>
      <c r="B10" s="5">
        <f t="shared" si="0"/>
        <v>45</v>
      </c>
      <c r="C10" s="5">
        <v>21</v>
      </c>
      <c r="D10" s="5">
        <v>24</v>
      </c>
      <c r="J10" t="s">
        <v>13</v>
      </c>
      <c r="K10" s="8" t="e" cm="1">
        <f t="array" aca="1" ref="K10" ca="1">SB_CORRECTION(K7,K5,K3)</f>
        <v>#NAME?</v>
      </c>
    </row>
    <row r="11" spans="1:11" x14ac:dyDescent="0.35">
      <c r="A11" s="5">
        <f t="shared" si="1"/>
        <v>8</v>
      </c>
      <c r="B11" s="5">
        <f t="shared" si="0"/>
        <v>35</v>
      </c>
      <c r="C11" s="5">
        <v>17</v>
      </c>
      <c r="D11" s="5">
        <v>18</v>
      </c>
    </row>
    <row r="12" spans="1:11" x14ac:dyDescent="0.35">
      <c r="A12" s="5">
        <f t="shared" si="1"/>
        <v>9</v>
      </c>
      <c r="B12" s="5">
        <f t="shared" si="0"/>
        <v>40</v>
      </c>
      <c r="C12" s="5">
        <v>17</v>
      </c>
      <c r="D12" s="5">
        <v>23</v>
      </c>
      <c r="K12" t="e" cm="1">
        <f t="array" aca="1" ref="K12" ca="1">SB_CORRECTION(K7)</f>
        <v>#NAME?</v>
      </c>
    </row>
    <row r="13" spans="1:11" x14ac:dyDescent="0.35">
      <c r="A13" s="5">
        <f t="shared" si="1"/>
        <v>10</v>
      </c>
      <c r="B13" s="5">
        <f t="shared" si="0"/>
        <v>32</v>
      </c>
      <c r="C13" s="5">
        <v>16</v>
      </c>
      <c r="D13" s="5">
        <v>16</v>
      </c>
    </row>
    <row r="14" spans="1:11" x14ac:dyDescent="0.35">
      <c r="A14" s="5">
        <f t="shared" si="1"/>
        <v>11</v>
      </c>
      <c r="B14" s="5">
        <f t="shared" si="0"/>
        <v>34</v>
      </c>
      <c r="C14" s="5">
        <v>19</v>
      </c>
      <c r="D14" s="5">
        <v>15</v>
      </c>
      <c r="K14" t="e" cm="1">
        <f t="array" aca="1" ref="K14" ca="1">SB_CORRECTION(0.6,7)</f>
        <v>#NAME?</v>
      </c>
    </row>
    <row r="15" spans="1:11" x14ac:dyDescent="0.35">
      <c r="A15" s="9">
        <f t="shared" si="1"/>
        <v>12</v>
      </c>
      <c r="B15" s="9">
        <f t="shared" si="0"/>
        <v>45</v>
      </c>
      <c r="C15" s="9">
        <v>23</v>
      </c>
      <c r="D15" s="9">
        <v>22</v>
      </c>
    </row>
    <row r="16" spans="1:11" x14ac:dyDescent="0.35">
      <c r="A16" s="5"/>
      <c r="B16" s="5"/>
      <c r="C16" s="5"/>
      <c r="D16" s="5"/>
      <c r="E16" s="5"/>
      <c r="F16" s="5"/>
      <c r="G16" s="5"/>
      <c r="H16" s="5"/>
      <c r="K16" t="e" cm="1">
        <f t="array" aca="1" ref="K16" ca="1">SB_CORRECTION(0.6,7,2)</f>
        <v>#NAME?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62F8-FF22-40D3-9886-CE410326457D}">
  <sheetPr codeName="Sheet3"/>
  <dimension ref="A1:R37"/>
  <sheetViews>
    <sheetView workbookViewId="0"/>
  </sheetViews>
  <sheetFormatPr defaultRowHeight="14.5" x14ac:dyDescent="0.35"/>
  <sheetData>
    <row r="1" spans="1:15" x14ac:dyDescent="0.35">
      <c r="A1" s="1" t="s">
        <v>14</v>
      </c>
    </row>
    <row r="3" spans="1:15" x14ac:dyDescent="0.35"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23</v>
      </c>
      <c r="K3" s="10" t="s">
        <v>24</v>
      </c>
    </row>
    <row r="4" spans="1:15" x14ac:dyDescent="0.35">
      <c r="A4" s="11">
        <v>1</v>
      </c>
      <c r="B4" s="12">
        <v>3</v>
      </c>
      <c r="C4" s="13">
        <v>2</v>
      </c>
      <c r="D4" s="13">
        <v>4</v>
      </c>
      <c r="E4" s="13">
        <v>1</v>
      </c>
      <c r="F4" s="13">
        <v>4</v>
      </c>
      <c r="G4" s="13">
        <v>5</v>
      </c>
      <c r="H4" s="13">
        <v>1</v>
      </c>
      <c r="I4" s="13">
        <v>4</v>
      </c>
      <c r="J4" s="13">
        <v>3</v>
      </c>
      <c r="K4" s="14">
        <v>2</v>
      </c>
      <c r="M4" t="s">
        <v>10</v>
      </c>
    </row>
    <row r="5" spans="1:15" x14ac:dyDescent="0.35">
      <c r="A5" s="11">
        <f t="shared" ref="A5:A18" si="0">A4+1</f>
        <v>2</v>
      </c>
      <c r="B5" s="15">
        <v>5</v>
      </c>
      <c r="C5" s="11">
        <v>4</v>
      </c>
      <c r="D5" s="11">
        <v>6</v>
      </c>
      <c r="E5" s="11">
        <v>3</v>
      </c>
      <c r="F5" s="11">
        <v>5</v>
      </c>
      <c r="G5" s="11">
        <v>1</v>
      </c>
      <c r="H5" s="11">
        <v>2</v>
      </c>
      <c r="I5" s="11">
        <v>5</v>
      </c>
      <c r="J5" s="11">
        <v>5</v>
      </c>
      <c r="K5" s="16">
        <v>5</v>
      </c>
    </row>
    <row r="6" spans="1:15" x14ac:dyDescent="0.35">
      <c r="A6" s="11">
        <f t="shared" si="0"/>
        <v>3</v>
      </c>
      <c r="B6" s="15">
        <v>7</v>
      </c>
      <c r="C6" s="11">
        <v>3</v>
      </c>
      <c r="D6" s="11">
        <v>5</v>
      </c>
      <c r="E6" s="11">
        <v>5</v>
      </c>
      <c r="F6" s="11">
        <v>6</v>
      </c>
      <c r="G6" s="11">
        <v>4</v>
      </c>
      <c r="H6" s="11">
        <v>3</v>
      </c>
      <c r="I6" s="11">
        <v>3</v>
      </c>
      <c r="J6" s="11">
        <v>6</v>
      </c>
      <c r="K6" s="16">
        <v>5</v>
      </c>
      <c r="M6" t="s">
        <v>25</v>
      </c>
      <c r="O6" s="4" t="e" cm="1">
        <f t="array" aca="1" ref="O6" ca="1">SPLITHALF(B4:K18,0)</f>
        <v>#NAME?</v>
      </c>
    </row>
    <row r="7" spans="1:15" x14ac:dyDescent="0.35">
      <c r="A7" s="11">
        <f t="shared" si="0"/>
        <v>4</v>
      </c>
      <c r="B7" s="15">
        <v>2</v>
      </c>
      <c r="C7" s="11">
        <v>4</v>
      </c>
      <c r="D7" s="11">
        <v>3</v>
      </c>
      <c r="E7" s="11">
        <v>3</v>
      </c>
      <c r="F7" s="11">
        <v>2</v>
      </c>
      <c r="G7" s="11">
        <v>2</v>
      </c>
      <c r="H7" s="11">
        <v>2</v>
      </c>
      <c r="I7" s="11">
        <v>6</v>
      </c>
      <c r="J7" s="11">
        <v>6</v>
      </c>
      <c r="K7" s="16">
        <v>3</v>
      </c>
      <c r="M7" t="s">
        <v>26</v>
      </c>
      <c r="O7" s="6" t="e" cm="1">
        <f t="array" aca="1" ref="O7" ca="1">SPLITHALF(B4:K18,1)</f>
        <v>#NAME?</v>
      </c>
    </row>
    <row r="8" spans="1:15" x14ac:dyDescent="0.35">
      <c r="A8" s="11">
        <f t="shared" si="0"/>
        <v>5</v>
      </c>
      <c r="B8" s="15">
        <v>6</v>
      </c>
      <c r="C8" s="11">
        <v>5</v>
      </c>
      <c r="D8" s="11">
        <v>6</v>
      </c>
      <c r="E8" s="11">
        <v>5</v>
      </c>
      <c r="F8" s="11">
        <v>4</v>
      </c>
      <c r="G8" s="11">
        <v>4</v>
      </c>
      <c r="H8" s="11">
        <v>4</v>
      </c>
      <c r="I8" s="11">
        <v>6</v>
      </c>
      <c r="J8" s="11">
        <v>7</v>
      </c>
      <c r="K8" s="16">
        <v>5</v>
      </c>
    </row>
    <row r="9" spans="1:15" x14ac:dyDescent="0.35">
      <c r="A9" s="11">
        <f t="shared" si="0"/>
        <v>6</v>
      </c>
      <c r="B9" s="15">
        <v>1</v>
      </c>
      <c r="C9" s="11">
        <v>2</v>
      </c>
      <c r="D9" s="11">
        <v>3</v>
      </c>
      <c r="E9" s="11">
        <v>4</v>
      </c>
      <c r="F9" s="11">
        <v>2</v>
      </c>
      <c r="G9" s="11">
        <v>5</v>
      </c>
      <c r="H9" s="11">
        <v>2</v>
      </c>
      <c r="I9" s="11">
        <v>3</v>
      </c>
      <c r="J9" s="11">
        <v>5</v>
      </c>
      <c r="K9" s="16">
        <v>2</v>
      </c>
    </row>
    <row r="10" spans="1:15" x14ac:dyDescent="0.35">
      <c r="A10" s="11">
        <f t="shared" si="0"/>
        <v>7</v>
      </c>
      <c r="B10" s="15">
        <v>4</v>
      </c>
      <c r="C10" s="11">
        <v>3</v>
      </c>
      <c r="D10" s="11">
        <v>5</v>
      </c>
      <c r="E10" s="11">
        <v>3</v>
      </c>
      <c r="F10" s="11">
        <v>5</v>
      </c>
      <c r="G10" s="11">
        <v>2</v>
      </c>
      <c r="H10" s="11">
        <v>1</v>
      </c>
      <c r="I10" s="11">
        <v>2</v>
      </c>
      <c r="J10" s="11">
        <v>4</v>
      </c>
      <c r="K10" s="16">
        <v>3</v>
      </c>
    </row>
    <row r="11" spans="1:15" x14ac:dyDescent="0.35">
      <c r="A11" s="11">
        <f t="shared" si="0"/>
        <v>8</v>
      </c>
      <c r="B11" s="15">
        <v>2</v>
      </c>
      <c r="C11" s="11">
        <v>4</v>
      </c>
      <c r="D11" s="11">
        <v>4</v>
      </c>
      <c r="E11" s="11">
        <v>3</v>
      </c>
      <c r="F11" s="11">
        <v>7</v>
      </c>
      <c r="G11" s="11">
        <v>2</v>
      </c>
      <c r="H11" s="11">
        <v>2</v>
      </c>
      <c r="I11" s="11">
        <v>4</v>
      </c>
      <c r="J11" s="11">
        <v>6</v>
      </c>
      <c r="K11" s="16">
        <v>5</v>
      </c>
    </row>
    <row r="12" spans="1:15" x14ac:dyDescent="0.35">
      <c r="A12" s="11">
        <f t="shared" si="0"/>
        <v>9</v>
      </c>
      <c r="B12" s="15">
        <v>6</v>
      </c>
      <c r="C12" s="11">
        <v>5</v>
      </c>
      <c r="D12" s="11">
        <v>5</v>
      </c>
      <c r="E12" s="11">
        <v>5</v>
      </c>
      <c r="F12" s="11">
        <v>1</v>
      </c>
      <c r="G12" s="11">
        <v>6</v>
      </c>
      <c r="H12" s="11">
        <v>5</v>
      </c>
      <c r="I12" s="11">
        <v>2</v>
      </c>
      <c r="J12" s="11">
        <v>3</v>
      </c>
      <c r="K12" s="16">
        <v>2</v>
      </c>
    </row>
    <row r="13" spans="1:15" x14ac:dyDescent="0.35">
      <c r="A13" s="11">
        <f t="shared" si="0"/>
        <v>10</v>
      </c>
      <c r="B13" s="15">
        <v>5</v>
      </c>
      <c r="C13" s="11">
        <v>4</v>
      </c>
      <c r="D13" s="11">
        <v>6</v>
      </c>
      <c r="E13" s="11">
        <v>4</v>
      </c>
      <c r="F13" s="11">
        <v>3</v>
      </c>
      <c r="G13" s="11">
        <v>5</v>
      </c>
      <c r="H13" s="11">
        <v>3</v>
      </c>
      <c r="I13" s="11">
        <v>1</v>
      </c>
      <c r="J13" s="11">
        <v>7</v>
      </c>
      <c r="K13" s="16">
        <v>2</v>
      </c>
    </row>
    <row r="14" spans="1:15" x14ac:dyDescent="0.35">
      <c r="A14" s="11">
        <f t="shared" si="0"/>
        <v>11</v>
      </c>
      <c r="B14" s="15">
        <v>4</v>
      </c>
      <c r="C14" s="11">
        <v>3</v>
      </c>
      <c r="D14" s="11">
        <v>5</v>
      </c>
      <c r="E14" s="11">
        <v>2</v>
      </c>
      <c r="F14" s="11">
        <v>5</v>
      </c>
      <c r="G14" s="11">
        <v>3</v>
      </c>
      <c r="H14" s="11">
        <v>2</v>
      </c>
      <c r="I14" s="11">
        <v>3</v>
      </c>
      <c r="J14" s="11">
        <v>4</v>
      </c>
      <c r="K14" s="16">
        <v>1</v>
      </c>
    </row>
    <row r="15" spans="1:15" x14ac:dyDescent="0.35">
      <c r="A15" s="11">
        <f t="shared" si="0"/>
        <v>12</v>
      </c>
      <c r="B15" s="15">
        <v>4</v>
      </c>
      <c r="C15" s="11">
        <v>2</v>
      </c>
      <c r="D15" s="11">
        <v>3</v>
      </c>
      <c r="E15" s="11">
        <v>2</v>
      </c>
      <c r="F15" s="11">
        <v>5</v>
      </c>
      <c r="G15" s="11">
        <v>3</v>
      </c>
      <c r="H15" s="11">
        <v>4</v>
      </c>
      <c r="I15" s="11">
        <v>2</v>
      </c>
      <c r="J15" s="11">
        <v>3</v>
      </c>
      <c r="K15" s="16">
        <v>4</v>
      </c>
    </row>
    <row r="16" spans="1:15" x14ac:dyDescent="0.35">
      <c r="A16" s="11">
        <f t="shared" si="0"/>
        <v>13</v>
      </c>
      <c r="B16" s="15">
        <v>5</v>
      </c>
      <c r="C16" s="11">
        <v>5</v>
      </c>
      <c r="D16" s="11">
        <v>6</v>
      </c>
      <c r="E16" s="11">
        <v>2</v>
      </c>
      <c r="F16" s="11">
        <v>3</v>
      </c>
      <c r="G16" s="11">
        <v>3</v>
      </c>
      <c r="H16" s="11">
        <v>2</v>
      </c>
      <c r="I16" s="11">
        <v>4</v>
      </c>
      <c r="J16" s="11">
        <v>4</v>
      </c>
      <c r="K16" s="16">
        <v>5</v>
      </c>
    </row>
    <row r="17" spans="1:18" x14ac:dyDescent="0.35">
      <c r="A17" s="11">
        <f t="shared" si="0"/>
        <v>14</v>
      </c>
      <c r="B17" s="15">
        <v>6</v>
      </c>
      <c r="C17" s="11">
        <v>5</v>
      </c>
      <c r="D17" s="11">
        <v>5</v>
      </c>
      <c r="E17" s="11">
        <v>4</v>
      </c>
      <c r="F17" s="11">
        <v>2</v>
      </c>
      <c r="G17" s="11">
        <v>2</v>
      </c>
      <c r="H17" s="11">
        <v>1</v>
      </c>
      <c r="I17" s="11">
        <v>4</v>
      </c>
      <c r="J17" s="11">
        <v>6</v>
      </c>
      <c r="K17" s="16">
        <v>5</v>
      </c>
    </row>
    <row r="18" spans="1:18" x14ac:dyDescent="0.35">
      <c r="A18" s="11">
        <f t="shared" si="0"/>
        <v>15</v>
      </c>
      <c r="B18" s="17">
        <v>4</v>
      </c>
      <c r="C18" s="18">
        <v>3</v>
      </c>
      <c r="D18" s="18">
        <v>5</v>
      </c>
      <c r="E18" s="18">
        <v>5</v>
      </c>
      <c r="F18" s="18">
        <v>3</v>
      </c>
      <c r="G18" s="18">
        <v>1</v>
      </c>
      <c r="H18" s="18">
        <v>3</v>
      </c>
      <c r="I18" s="18">
        <v>2</v>
      </c>
      <c r="J18" s="18">
        <v>3</v>
      </c>
      <c r="K18" s="19">
        <v>4</v>
      </c>
    </row>
    <row r="20" spans="1:18" x14ac:dyDescent="0.35">
      <c r="A20" t="s">
        <v>25</v>
      </c>
      <c r="K20" t="s">
        <v>26</v>
      </c>
    </row>
    <row r="22" spans="1:18" x14ac:dyDescent="0.35">
      <c r="B22" s="10" t="s">
        <v>27</v>
      </c>
      <c r="C22" s="10" t="s">
        <v>28</v>
      </c>
      <c r="L22" s="10" t="s">
        <v>4</v>
      </c>
      <c r="M22" s="10" t="s">
        <v>3</v>
      </c>
    </row>
    <row r="23" spans="1:18" ht="15" customHeight="1" x14ac:dyDescent="0.35">
      <c r="A23" s="11">
        <v>1</v>
      </c>
      <c r="B23" s="20">
        <f t="shared" ref="B23:B37" si="1">SUM(B4:F4)</f>
        <v>14</v>
      </c>
      <c r="C23" s="21">
        <f t="shared" ref="C23:C37" si="2">SUM(G4:K4)</f>
        <v>15</v>
      </c>
      <c r="E23" s="22" t="s">
        <v>5</v>
      </c>
      <c r="H23" s="4">
        <f>CORREL(B23:B37,C23:C37)</f>
        <v>0.47548080490631189</v>
      </c>
      <c r="K23" s="11">
        <v>1</v>
      </c>
      <c r="L23" s="23">
        <f t="shared" ref="L23:M37" si="3">B4+D4+F4+H4+J4</f>
        <v>15</v>
      </c>
      <c r="M23" s="24">
        <f>C4+E4+G4+I4+K4</f>
        <v>14</v>
      </c>
      <c r="O23" s="22" t="s">
        <v>5</v>
      </c>
      <c r="R23" s="4">
        <f>CORREL(L23:L37,M23:M37)</f>
        <v>0.53705795401524947</v>
      </c>
    </row>
    <row r="24" spans="1:18" x14ac:dyDescent="0.35">
      <c r="A24" s="11">
        <f t="shared" ref="A24:A37" si="4">A23+1</f>
        <v>2</v>
      </c>
      <c r="B24" s="25">
        <f t="shared" si="1"/>
        <v>23</v>
      </c>
      <c r="C24" s="26">
        <f t="shared" si="2"/>
        <v>18</v>
      </c>
      <c r="E24" t="s">
        <v>7</v>
      </c>
      <c r="H24" s="6">
        <f>2*H23/(1+H23)</f>
        <v>0.64450964502585084</v>
      </c>
      <c r="K24" s="11">
        <f t="shared" ref="K24:K37" si="5">K23+1</f>
        <v>2</v>
      </c>
      <c r="L24" s="27">
        <f t="shared" si="3"/>
        <v>23</v>
      </c>
      <c r="M24" s="28">
        <f t="shared" si="3"/>
        <v>18</v>
      </c>
      <c r="O24" t="s">
        <v>7</v>
      </c>
      <c r="R24" s="6">
        <f>2*R23/(1+R23)</f>
        <v>0.69881288810522135</v>
      </c>
    </row>
    <row r="25" spans="1:18" x14ac:dyDescent="0.35">
      <c r="A25" s="11">
        <f t="shared" si="4"/>
        <v>3</v>
      </c>
      <c r="B25" s="25">
        <f t="shared" si="1"/>
        <v>26</v>
      </c>
      <c r="C25" s="26">
        <f t="shared" si="2"/>
        <v>21</v>
      </c>
      <c r="K25" s="11">
        <f t="shared" si="5"/>
        <v>3</v>
      </c>
      <c r="L25" s="27">
        <f t="shared" si="3"/>
        <v>27</v>
      </c>
      <c r="M25" s="28">
        <f t="shared" si="3"/>
        <v>20</v>
      </c>
    </row>
    <row r="26" spans="1:18" x14ac:dyDescent="0.35">
      <c r="A26" s="11">
        <f t="shared" si="4"/>
        <v>4</v>
      </c>
      <c r="B26" s="25">
        <f t="shared" si="1"/>
        <v>14</v>
      </c>
      <c r="C26" s="26">
        <f t="shared" si="2"/>
        <v>19</v>
      </c>
      <c r="E26" t="s">
        <v>10</v>
      </c>
      <c r="H26" s="8" t="e">
        <f ca="1">SPLIT_HALF(B23:B37,C23:C37)</f>
        <v>#NAME?</v>
      </c>
      <c r="K26" s="11">
        <f t="shared" si="5"/>
        <v>4</v>
      </c>
      <c r="L26" s="27">
        <f t="shared" si="3"/>
        <v>15</v>
      </c>
      <c r="M26" s="28">
        <f t="shared" si="3"/>
        <v>18</v>
      </c>
      <c r="O26" t="s">
        <v>10</v>
      </c>
      <c r="R26" s="8" t="e">
        <f ca="1">SPLIT_HALF(L23:L37,M23:M37)</f>
        <v>#NAME?</v>
      </c>
    </row>
    <row r="27" spans="1:18" x14ac:dyDescent="0.35">
      <c r="A27" s="11">
        <f t="shared" si="4"/>
        <v>5</v>
      </c>
      <c r="B27" s="25">
        <f t="shared" si="1"/>
        <v>26</v>
      </c>
      <c r="C27" s="26">
        <f t="shared" si="2"/>
        <v>26</v>
      </c>
      <c r="K27" s="11">
        <f t="shared" si="5"/>
        <v>5</v>
      </c>
      <c r="L27" s="27">
        <f t="shared" si="3"/>
        <v>27</v>
      </c>
      <c r="M27" s="28">
        <f t="shared" si="3"/>
        <v>25</v>
      </c>
    </row>
    <row r="28" spans="1:18" x14ac:dyDescent="0.35">
      <c r="A28" s="11">
        <f t="shared" si="4"/>
        <v>6</v>
      </c>
      <c r="B28" s="25">
        <f t="shared" si="1"/>
        <v>12</v>
      </c>
      <c r="C28" s="26">
        <f t="shared" si="2"/>
        <v>17</v>
      </c>
      <c r="K28" s="11">
        <f t="shared" si="5"/>
        <v>6</v>
      </c>
      <c r="L28" s="27">
        <f t="shared" si="3"/>
        <v>13</v>
      </c>
      <c r="M28" s="28">
        <f t="shared" si="3"/>
        <v>16</v>
      </c>
      <c r="R28" t="e" cm="1">
        <f t="array" aca="1" ref="R28" ca="1">SB_CORRECTION(R23,10,5)</f>
        <v>#NAME?</v>
      </c>
    </row>
    <row r="29" spans="1:18" x14ac:dyDescent="0.35">
      <c r="A29" s="11">
        <f t="shared" si="4"/>
        <v>7</v>
      </c>
      <c r="B29" s="25">
        <f t="shared" si="1"/>
        <v>20</v>
      </c>
      <c r="C29" s="26">
        <f t="shared" si="2"/>
        <v>12</v>
      </c>
      <c r="K29" s="11">
        <f t="shared" si="5"/>
        <v>7</v>
      </c>
      <c r="L29" s="27">
        <f t="shared" si="3"/>
        <v>19</v>
      </c>
      <c r="M29" s="28">
        <f t="shared" si="3"/>
        <v>13</v>
      </c>
      <c r="R29" t="e" cm="1">
        <f t="array" aca="1" ref="R29" ca="1">SB_CORRECTION(R23)</f>
        <v>#NAME?</v>
      </c>
    </row>
    <row r="30" spans="1:18" x14ac:dyDescent="0.35">
      <c r="A30" s="11">
        <f t="shared" si="4"/>
        <v>8</v>
      </c>
      <c r="B30" s="25">
        <f t="shared" si="1"/>
        <v>20</v>
      </c>
      <c r="C30" s="26">
        <f t="shared" si="2"/>
        <v>19</v>
      </c>
      <c r="K30" s="11">
        <f t="shared" si="5"/>
        <v>8</v>
      </c>
      <c r="L30" s="27">
        <f t="shared" si="3"/>
        <v>21</v>
      </c>
      <c r="M30" s="28">
        <f t="shared" si="3"/>
        <v>18</v>
      </c>
    </row>
    <row r="31" spans="1:18" x14ac:dyDescent="0.35">
      <c r="A31" s="11">
        <f t="shared" si="4"/>
        <v>9</v>
      </c>
      <c r="B31" s="25">
        <f t="shared" si="1"/>
        <v>22</v>
      </c>
      <c r="C31" s="26">
        <f t="shared" si="2"/>
        <v>18</v>
      </c>
      <c r="K31" s="11">
        <f t="shared" si="5"/>
        <v>9</v>
      </c>
      <c r="L31" s="27">
        <f t="shared" si="3"/>
        <v>20</v>
      </c>
      <c r="M31" s="28">
        <f t="shared" si="3"/>
        <v>20</v>
      </c>
    </row>
    <row r="32" spans="1:18" x14ac:dyDescent="0.35">
      <c r="A32" s="11">
        <f t="shared" si="4"/>
        <v>10</v>
      </c>
      <c r="B32" s="25">
        <f t="shared" si="1"/>
        <v>22</v>
      </c>
      <c r="C32" s="26">
        <f t="shared" si="2"/>
        <v>18</v>
      </c>
      <c r="K32" s="11">
        <f t="shared" si="5"/>
        <v>10</v>
      </c>
      <c r="L32" s="27">
        <f t="shared" si="3"/>
        <v>24</v>
      </c>
      <c r="M32" s="28">
        <f t="shared" si="3"/>
        <v>16</v>
      </c>
    </row>
    <row r="33" spans="1:13" x14ac:dyDescent="0.35">
      <c r="A33" s="11">
        <f t="shared" si="4"/>
        <v>11</v>
      </c>
      <c r="B33" s="25">
        <f t="shared" si="1"/>
        <v>19</v>
      </c>
      <c r="C33" s="26">
        <f t="shared" si="2"/>
        <v>13</v>
      </c>
      <c r="K33" s="11">
        <f t="shared" si="5"/>
        <v>11</v>
      </c>
      <c r="L33" s="27">
        <f t="shared" si="3"/>
        <v>20</v>
      </c>
      <c r="M33" s="28">
        <f t="shared" si="3"/>
        <v>12</v>
      </c>
    </row>
    <row r="34" spans="1:13" x14ac:dyDescent="0.35">
      <c r="A34" s="11">
        <f t="shared" si="4"/>
        <v>12</v>
      </c>
      <c r="B34" s="25">
        <f t="shared" si="1"/>
        <v>16</v>
      </c>
      <c r="C34" s="26">
        <f t="shared" si="2"/>
        <v>16</v>
      </c>
      <c r="K34" s="11">
        <f t="shared" si="5"/>
        <v>12</v>
      </c>
      <c r="L34" s="27">
        <f t="shared" si="3"/>
        <v>19</v>
      </c>
      <c r="M34" s="28">
        <f t="shared" si="3"/>
        <v>13</v>
      </c>
    </row>
    <row r="35" spans="1:13" x14ac:dyDescent="0.35">
      <c r="A35" s="11">
        <f t="shared" si="4"/>
        <v>13</v>
      </c>
      <c r="B35" s="25">
        <f t="shared" si="1"/>
        <v>21</v>
      </c>
      <c r="C35" s="26">
        <f t="shared" si="2"/>
        <v>18</v>
      </c>
      <c r="K35" s="11">
        <f t="shared" si="5"/>
        <v>13</v>
      </c>
      <c r="L35" s="27">
        <f t="shared" si="3"/>
        <v>20</v>
      </c>
      <c r="M35" s="28">
        <f t="shared" si="3"/>
        <v>19</v>
      </c>
    </row>
    <row r="36" spans="1:13" x14ac:dyDescent="0.35">
      <c r="A36" s="11">
        <f t="shared" si="4"/>
        <v>14</v>
      </c>
      <c r="B36" s="25">
        <f t="shared" si="1"/>
        <v>22</v>
      </c>
      <c r="C36" s="26">
        <f t="shared" si="2"/>
        <v>18</v>
      </c>
      <c r="K36" s="11">
        <f t="shared" si="5"/>
        <v>14</v>
      </c>
      <c r="L36" s="27">
        <f t="shared" si="3"/>
        <v>20</v>
      </c>
      <c r="M36" s="28">
        <f t="shared" si="3"/>
        <v>20</v>
      </c>
    </row>
    <row r="37" spans="1:13" x14ac:dyDescent="0.35">
      <c r="A37" s="11">
        <f t="shared" si="4"/>
        <v>15</v>
      </c>
      <c r="B37" s="29">
        <f t="shared" si="1"/>
        <v>20</v>
      </c>
      <c r="C37" s="30">
        <f t="shared" si="2"/>
        <v>13</v>
      </c>
      <c r="K37" s="11">
        <f t="shared" si="5"/>
        <v>15</v>
      </c>
      <c r="L37" s="31">
        <f t="shared" si="3"/>
        <v>18</v>
      </c>
      <c r="M37" s="32">
        <f t="shared" si="3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Split-half 1</vt:lpstr>
      <vt:lpstr>Split-half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2023-03-30T13:35:42Z</dcterms:created>
  <dcterms:modified xsi:type="dcterms:W3CDTF">2023-03-30T16:15:27Z</dcterms:modified>
</cp:coreProperties>
</file>