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752FFBC-9317-4697-98CE-730316513357}" xr6:coauthVersionLast="47" xr6:coauthVersionMax="47" xr10:uidLastSave="{00000000-0000-0000-0000-000000000000}"/>
  <bookViews>
    <workbookView xWindow="-110" yWindow="-110" windowWidth="19420" windowHeight="10300" xr2:uid="{8CB07044-5441-45B4-8686-B547AA7A295F}"/>
  </bookViews>
  <sheets>
    <sheet name="Title" sheetId="2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P27" i="1"/>
  <c r="P26" i="1"/>
  <c r="N26" i="1"/>
  <c r="Q25" i="1"/>
  <c r="N25" i="1"/>
  <c r="L25" i="1"/>
  <c r="Q24" i="1"/>
  <c r="O24" i="1"/>
  <c r="L24" i="1"/>
  <c r="P23" i="1"/>
  <c r="O23" i="1"/>
  <c r="M23" i="1"/>
  <c r="P22" i="1"/>
  <c r="N22" i="1"/>
  <c r="M22" i="1"/>
  <c r="Q21" i="1"/>
  <c r="N21" i="1"/>
  <c r="L21" i="1"/>
  <c r="Q20" i="1"/>
  <c r="O20" i="1"/>
  <c r="L20" i="1"/>
  <c r="L20" i="1" a="1"/>
  <c r="Q28" i="1" s="1"/>
  <c r="Q16" i="1"/>
  <c r="P16" i="1"/>
  <c r="N16" i="1"/>
  <c r="Q15" i="1"/>
  <c r="P15" i="1"/>
  <c r="O15" i="1"/>
  <c r="N15" i="1"/>
  <c r="L15" i="1"/>
  <c r="O14" i="1"/>
  <c r="N14" i="1"/>
  <c r="M14" i="1"/>
  <c r="L14" i="1"/>
  <c r="L14" i="1" a="1"/>
  <c r="O16" i="1" s="1"/>
  <c r="M10" i="1"/>
  <c r="P9" i="1"/>
  <c r="O8" i="1"/>
  <c r="M8" i="1"/>
  <c r="L7" i="1"/>
  <c r="O6" i="1"/>
  <c r="N5" i="1"/>
  <c r="L5" i="1"/>
  <c r="L5" i="1" a="1"/>
  <c r="O9" i="1" s="1"/>
  <c r="E25" i="1"/>
  <c r="D25" i="1"/>
  <c r="C25" i="1"/>
  <c r="B25" i="1"/>
  <c r="E24" i="1"/>
  <c r="D24" i="1"/>
  <c r="C24" i="1"/>
  <c r="B24" i="1"/>
  <c r="T6" i="1" a="1"/>
  <c r="U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W5" i="1"/>
  <c r="V5" i="1"/>
  <c r="U5" i="1"/>
  <c r="T5" i="1"/>
  <c r="Y20" i="1" s="1" a="1"/>
  <c r="A5" i="1"/>
  <c r="M5" i="1" l="1"/>
  <c r="P6" i="1"/>
  <c r="N8" i="1"/>
  <c r="L10" i="1"/>
  <c r="M21" i="1"/>
  <c r="O22" i="1"/>
  <c r="Q23" i="1"/>
  <c r="M25" i="1"/>
  <c r="O26" i="1"/>
  <c r="Q27" i="1"/>
  <c r="O5" i="1"/>
  <c r="M7" i="1"/>
  <c r="P8" i="1"/>
  <c r="N10" i="1"/>
  <c r="P14" i="1"/>
  <c r="L16" i="1"/>
  <c r="M20" i="1"/>
  <c r="O21" i="1"/>
  <c r="Q22" i="1"/>
  <c r="M24" i="1"/>
  <c r="O25" i="1"/>
  <c r="Q26" i="1"/>
  <c r="M28" i="1"/>
  <c r="P5" i="1"/>
  <c r="N7" i="1"/>
  <c r="L9" i="1"/>
  <c r="O10" i="1"/>
  <c r="Q14" i="1"/>
  <c r="M16" i="1"/>
  <c r="N20" i="1"/>
  <c r="P21" i="1"/>
  <c r="L23" i="1"/>
  <c r="N24" i="1"/>
  <c r="P25" i="1"/>
  <c r="L27" i="1"/>
  <c r="N28" i="1"/>
  <c r="L6" i="1"/>
  <c r="O7" i="1"/>
  <c r="M9" i="1"/>
  <c r="P10" i="1"/>
  <c r="M27" i="1"/>
  <c r="O28" i="1"/>
  <c r="M6" i="1"/>
  <c r="P7" i="1"/>
  <c r="N9" i="1"/>
  <c r="M15" i="1"/>
  <c r="P20" i="1"/>
  <c r="L22" i="1"/>
  <c r="N23" i="1"/>
  <c r="P24" i="1"/>
  <c r="L26" i="1"/>
  <c r="N27" i="1"/>
  <c r="P28" i="1"/>
  <c r="N6" i="1"/>
  <c r="L8" i="1"/>
  <c r="M26" i="1"/>
  <c r="O27" i="1"/>
  <c r="T8" i="1"/>
  <c r="U8" i="1"/>
  <c r="W8" i="1"/>
  <c r="Z19" i="1" s="1"/>
  <c r="V9" i="1"/>
  <c r="T6" i="1"/>
  <c r="T10" i="1"/>
  <c r="Z7" i="1" s="1"/>
  <c r="Z6" i="1" s="1"/>
  <c r="U6" i="1"/>
  <c r="U10" i="1"/>
  <c r="Z10" i="1" s="1"/>
  <c r="Z16" i="1" s="1"/>
  <c r="W6" i="1"/>
  <c r="W10" i="1"/>
  <c r="P29" i="1"/>
  <c r="V7" i="1"/>
  <c r="Y22" i="1"/>
  <c r="Y21" i="1"/>
  <c r="Y20" i="1"/>
  <c r="W7" i="1"/>
  <c r="AA16" i="1" s="1"/>
  <c r="W9" i="1"/>
  <c r="AA19" i="1" s="1"/>
  <c r="V6" i="1"/>
  <c r="V8" i="1"/>
  <c r="V10" i="1"/>
  <c r="T7" i="1"/>
  <c r="T9" i="1"/>
  <c r="U7" i="1"/>
  <c r="AA14" i="1" l="1"/>
  <c r="AB19" i="1"/>
  <c r="Z20" i="1" a="1"/>
  <c r="Z22" i="1" s="1"/>
  <c r="AA20" i="1" a="1"/>
  <c r="AA22" i="1" s="1"/>
  <c r="Z14" i="1"/>
  <c r="Z15" i="1" s="1"/>
  <c r="AD19" i="1" s="1"/>
  <c r="AA15" i="1"/>
  <c r="AC19" i="1" l="1"/>
  <c r="Z8" i="1"/>
  <c r="AE19" i="1"/>
  <c r="AB15" i="1"/>
  <c r="Z9" i="1" s="1"/>
  <c r="AB14" i="1"/>
  <c r="AA20" i="1"/>
  <c r="AA21" i="1"/>
  <c r="Z20" i="1"/>
  <c r="Z21" i="1"/>
  <c r="AE22" i="1"/>
  <c r="AD22" i="1"/>
  <c r="AB22" i="1"/>
  <c r="AC22" i="1" s="1"/>
  <c r="AC14" i="1" l="1"/>
  <c r="AD14" i="1" s="1"/>
  <c r="AE14" i="1" s="1"/>
  <c r="AB21" i="1"/>
  <c r="AC21" i="1" s="1"/>
  <c r="AE20" i="1"/>
  <c r="AD21" i="1"/>
  <c r="AD20" i="1"/>
  <c r="AE21" i="1"/>
  <c r="AB20" i="1"/>
  <c r="AC20" i="1" s="1"/>
</calcChain>
</file>

<file path=xl/sharedStrings.xml><?xml version="1.0" encoding="utf-8"?>
<sst xmlns="http://schemas.openxmlformats.org/spreadsheetml/2006/main" count="65" uniqueCount="46">
  <si>
    <t>Multiple Imputation - FCS</t>
  </si>
  <si>
    <t>id</t>
  </si>
  <si>
    <t>read</t>
  </si>
  <si>
    <t>science</t>
  </si>
  <si>
    <t>math</t>
  </si>
  <si>
    <t>medicine</t>
  </si>
  <si>
    <t>min</t>
  </si>
  <si>
    <t>max</t>
  </si>
  <si>
    <t>round</t>
  </si>
  <si>
    <t>Descriptive statistics</t>
  </si>
  <si>
    <t>Multiple Imputation Summary</t>
  </si>
  <si>
    <t>Regression Analysis</t>
  </si>
  <si>
    <t>x</t>
  </si>
  <si>
    <t>OVERALL FIT</t>
  </si>
  <si>
    <t>mean</t>
  </si>
  <si>
    <t>Multiple R</t>
  </si>
  <si>
    <t>stdev</t>
  </si>
  <si>
    <t>R Square</t>
  </si>
  <si>
    <t>coeff</t>
  </si>
  <si>
    <t>Adjusted R Square</t>
  </si>
  <si>
    <t>s.e.</t>
  </si>
  <si>
    <t>Standard Error</t>
  </si>
  <si>
    <t>R-sq, size</t>
  </si>
  <si>
    <t>Observations</t>
  </si>
  <si>
    <t>Frequency of Non-Missing Data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</si>
  <si>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</si>
  <si>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</si>
  <si>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</si>
  <si>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</si>
  <si>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</si>
  <si>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</si>
  <si>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</si>
  <si>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</si>
  <si>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</si>
  <si>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</si>
  <si>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</si>
  <si>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Patterns of Missing Data</t>
  </si>
  <si>
    <t>std err</t>
  </si>
  <si>
    <t>t stat</t>
  </si>
  <si>
    <t>lower</t>
  </si>
  <si>
    <t>upper</t>
  </si>
  <si>
    <t>Intercept</t>
  </si>
  <si>
    <t>Real Statistics Using Excel</t>
  </si>
  <si>
    <t>Updated</t>
  </si>
  <si>
    <t>Copyright © 2013 - 2023 Charles Zaiontz</t>
  </si>
  <si>
    <t>Simple Imputation and Multiple Imputation 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</si>
</sst>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10" fontId="0" fillId="0" borderId="14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1" xfId="0" applyNumberFormat="1" applyBorder="1"/>
    <xf numFmtId="0" fontId="0" fillId="0" borderId="12" xfId="0" applyBorder="1" applyAlignment="1">
      <alignment horizontal="center"/>
    </xf>
    <xf numFmtId="10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%20Detailed\MI%20examples.xlsx" TargetMode="External"/><Relationship Id="rId1" Type="http://schemas.openxmlformats.org/officeDocument/2006/relationships/externalLinkPath" Target="MI%20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5">
          <cell r="A25" t="e">
            <v>#NAME?</v>
          </cell>
          <cell r="B25" t="e">
            <v>#NAME?</v>
          </cell>
          <cell r="C25" t="e">
            <v>#NAME?</v>
          </cell>
          <cell r="D25" t="e">
            <v>#NAME?</v>
          </cell>
        </row>
        <row r="26">
          <cell r="A26" t="e">
            <v>#NAME?</v>
          </cell>
          <cell r="B26" t="e">
            <v>#NAME?</v>
          </cell>
          <cell r="C26" t="e">
            <v>#NAME?</v>
          </cell>
          <cell r="D26" t="e">
            <v>#NAME?</v>
          </cell>
        </row>
        <row r="27">
          <cell r="A27" t="e">
            <v>#NAME?</v>
          </cell>
          <cell r="B27" t="e">
            <v>#NAME?</v>
          </cell>
          <cell r="C27" t="e">
            <v>#NAME?</v>
          </cell>
          <cell r="D27" t="e">
            <v>#NAME?</v>
          </cell>
        </row>
        <row r="28">
          <cell r="A28" t="e">
            <v>#NAME?</v>
          </cell>
          <cell r="B28" t="e">
            <v>#NAME?</v>
          </cell>
          <cell r="C28" t="e">
            <v>#NAME?</v>
          </cell>
          <cell r="D28" t="e">
            <v>#NAME?</v>
          </cell>
        </row>
        <row r="29">
          <cell r="A29" t="e">
            <v>#NAME?</v>
          </cell>
          <cell r="B29" t="e">
            <v>#NAME?</v>
          </cell>
          <cell r="C29" t="e">
            <v>#NAME?</v>
          </cell>
          <cell r="D29" t="e">
            <v>#NAME?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01F0-9D16-4CAE-A636-8B86112F55A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42</v>
      </c>
    </row>
    <row r="2" spans="1:2" x14ac:dyDescent="0.35">
      <c r="A2" t="s">
        <v>45</v>
      </c>
    </row>
    <row r="4" spans="1:2" x14ac:dyDescent="0.35">
      <c r="A4" t="s">
        <v>43</v>
      </c>
      <c r="B4" s="38">
        <v>44929</v>
      </c>
    </row>
    <row r="6" spans="1:2" x14ac:dyDescent="0.35">
      <c r="A6" s="3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307-A731-4296-8DA0-0547A4050334}">
  <sheetPr codeName="Sheet320"/>
  <dimension ref="A1:AE29"/>
  <sheetViews>
    <sheetView workbookViewId="0"/>
  </sheetViews>
  <sheetFormatPr defaultRowHeight="14.5" x14ac:dyDescent="0.35"/>
  <cols>
    <col min="25" max="25" width="17" customWidth="1"/>
  </cols>
  <sheetData>
    <row r="1" spans="1:31" x14ac:dyDescent="0.35">
      <c r="A1" s="1" t="s">
        <v>0</v>
      </c>
    </row>
    <row r="3" spans="1:3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H3" t="s">
        <v>6</v>
      </c>
      <c r="I3" t="s">
        <v>7</v>
      </c>
      <c r="J3" t="s">
        <v>8</v>
      </c>
      <c r="L3" t="s">
        <v>9</v>
      </c>
      <c r="S3" t="s">
        <v>10</v>
      </c>
      <c r="Y3" t="s">
        <v>11</v>
      </c>
    </row>
    <row r="4" spans="1:31" x14ac:dyDescent="0.35">
      <c r="A4" s="2">
        <v>1</v>
      </c>
      <c r="B4" s="3">
        <v>12</v>
      </c>
      <c r="C4" s="4">
        <v>27</v>
      </c>
      <c r="D4" s="4">
        <v>19</v>
      </c>
      <c r="E4" s="5">
        <v>44</v>
      </c>
      <c r="G4" t="s">
        <v>3</v>
      </c>
      <c r="H4" s="6">
        <v>20</v>
      </c>
      <c r="I4" s="7">
        <v>50.4</v>
      </c>
      <c r="J4" s="8" t="b">
        <v>1</v>
      </c>
    </row>
    <row r="5" spans="1:31" ht="15" thickBot="1" x14ac:dyDescent="0.4">
      <c r="A5" s="2">
        <f>A4+1</f>
        <v>2</v>
      </c>
      <c r="B5" s="9">
        <v>11</v>
      </c>
      <c r="C5" s="10" t="s">
        <v>12</v>
      </c>
      <c r="D5" s="10">
        <v>13</v>
      </c>
      <c r="E5" s="11">
        <v>43</v>
      </c>
      <c r="G5" t="s">
        <v>4</v>
      </c>
      <c r="H5" s="12"/>
      <c r="I5" s="13">
        <v>28.5</v>
      </c>
      <c r="J5" s="14"/>
      <c r="L5" t="e">
        <f t="array" aca="1" ref="L5:P10" ca="1">DescStats(B3:E23,TRUE,TRUE)</f>
        <v>#NAME?</v>
      </c>
      <c r="M5" s="2" t="e">
        <f ca="1"/>
        <v>#NAME?</v>
      </c>
      <c r="N5" s="2" t="e">
        <f ca="1"/>
        <v>#NAME?</v>
      </c>
      <c r="O5" s="2" t="e">
        <f ca="1"/>
        <v>#NAME?</v>
      </c>
      <c r="P5" s="2" t="e">
        <f ca="1"/>
        <v>#NAME?</v>
      </c>
      <c r="T5" s="2" t="str">
        <f>B3</f>
        <v>read</v>
      </c>
      <c r="U5" s="2" t="str">
        <f>C3</f>
        <v>science</v>
      </c>
      <c r="V5" s="2" t="str">
        <f>D3</f>
        <v>math</v>
      </c>
      <c r="W5" s="2" t="str">
        <f>E3</f>
        <v>medicine</v>
      </c>
      <c r="Y5" s="23" t="s">
        <v>13</v>
      </c>
      <c r="Z5" s="23"/>
    </row>
    <row r="6" spans="1:31" ht="15" thickTop="1" x14ac:dyDescent="0.35">
      <c r="A6" s="2">
        <f t="shared" ref="A6:A23" si="0">A5+1</f>
        <v>3</v>
      </c>
      <c r="B6" s="9" t="s">
        <v>12</v>
      </c>
      <c r="C6" s="10">
        <v>56</v>
      </c>
      <c r="D6" s="10">
        <v>23</v>
      </c>
      <c r="E6" s="11">
        <v>60</v>
      </c>
      <c r="L6" t="e">
        <f ca="1"/>
        <v>#NAME?</v>
      </c>
      <c r="M6" s="15" t="e">
        <f ca="1"/>
        <v>#NAME?</v>
      </c>
      <c r="N6" s="16" t="e">
        <f ca="1"/>
        <v>#NAME?</v>
      </c>
      <c r="O6" s="16" t="e">
        <f ca="1"/>
        <v>#NAME?</v>
      </c>
      <c r="P6" s="17" t="e">
        <f ca="1"/>
        <v>#NAME?</v>
      </c>
      <c r="S6" t="s">
        <v>14</v>
      </c>
      <c r="T6" s="15" t="e">
        <f t="array" aca="1" ref="T6:W10" ca="1">MICombine('[1]MI 9a'!A25:D29,10,1,FALSE,FALSE)</f>
        <v>#NAME?</v>
      </c>
      <c r="U6" s="16" t="e">
        <f ca="1"/>
        <v>#NAME?</v>
      </c>
      <c r="V6" s="16" t="e">
        <f ca="1"/>
        <v>#NAME?</v>
      </c>
      <c r="W6" s="17" t="e">
        <f ca="1"/>
        <v>#NAME?</v>
      </c>
      <c r="Y6" t="s">
        <v>15</v>
      </c>
      <c r="Z6" t="e">
        <f ca="1">SQRT(Z7)</f>
        <v>#NAME?</v>
      </c>
    </row>
    <row r="7" spans="1:31" x14ac:dyDescent="0.35">
      <c r="A7" s="2">
        <f t="shared" si="0"/>
        <v>4</v>
      </c>
      <c r="B7" s="9">
        <v>15</v>
      </c>
      <c r="C7" s="10">
        <v>37</v>
      </c>
      <c r="D7" s="10">
        <v>19</v>
      </c>
      <c r="E7" s="11">
        <v>52</v>
      </c>
      <c r="L7" t="e">
        <f ca="1"/>
        <v>#NAME?</v>
      </c>
      <c r="M7" s="18" t="e">
        <f ca="1"/>
        <v>#NAME?</v>
      </c>
      <c r="N7" t="e">
        <f ca="1"/>
        <v>#NAME?</v>
      </c>
      <c r="O7" t="e">
        <f ca="1"/>
        <v>#NAME?</v>
      </c>
      <c r="P7" s="19" t="e">
        <f ca="1"/>
        <v>#NAME?</v>
      </c>
      <c r="S7" t="s">
        <v>16</v>
      </c>
      <c r="T7" s="18" t="e">
        <f ca="1"/>
        <v>#NAME?</v>
      </c>
      <c r="U7" t="e">
        <f ca="1"/>
        <v>#NAME?</v>
      </c>
      <c r="V7" t="e">
        <f ca="1"/>
        <v>#NAME?</v>
      </c>
      <c r="W7" s="19" t="e">
        <f ca="1"/>
        <v>#NAME?</v>
      </c>
      <c r="Y7" t="s">
        <v>17</v>
      </c>
      <c r="Z7" t="e">
        <f ca="1">T10</f>
        <v>#NAME?</v>
      </c>
    </row>
    <row r="8" spans="1:31" x14ac:dyDescent="0.35">
      <c r="A8" s="2">
        <f t="shared" si="0"/>
        <v>5</v>
      </c>
      <c r="B8" s="9">
        <v>10</v>
      </c>
      <c r="C8" s="10">
        <v>31</v>
      </c>
      <c r="D8" s="10">
        <v>21</v>
      </c>
      <c r="E8" s="11" t="s">
        <v>12</v>
      </c>
      <c r="L8" t="e">
        <f ca="1"/>
        <v>#NAME?</v>
      </c>
      <c r="M8" s="18" t="e">
        <f ca="1"/>
        <v>#NAME?</v>
      </c>
      <c r="N8" t="e">
        <f ca="1"/>
        <v>#NAME?</v>
      </c>
      <c r="O8" t="e">
        <f ca="1"/>
        <v>#NAME?</v>
      </c>
      <c r="P8" s="19" t="e">
        <f ca="1"/>
        <v>#NAME?</v>
      </c>
      <c r="S8" t="s">
        <v>18</v>
      </c>
      <c r="T8" s="18" t="e">
        <f ca="1"/>
        <v>#NAME?</v>
      </c>
      <c r="U8" t="e">
        <f ca="1"/>
        <v>#NAME?</v>
      </c>
      <c r="V8" t="e">
        <f ca="1"/>
        <v>#NAME?</v>
      </c>
      <c r="W8" s="19" t="e">
        <f ca="1"/>
        <v>#NAME?</v>
      </c>
      <c r="Y8" t="s">
        <v>19</v>
      </c>
      <c r="Z8" t="e">
        <f ca="1">1-(1-Z7)*(Z10-1)/(Z10-Z14-1)</f>
        <v>#NAME?</v>
      </c>
    </row>
    <row r="9" spans="1:31" x14ac:dyDescent="0.35">
      <c r="A9" s="2">
        <f t="shared" si="0"/>
        <v>6</v>
      </c>
      <c r="B9" s="9">
        <v>18</v>
      </c>
      <c r="C9" s="10">
        <v>40</v>
      </c>
      <c r="D9" s="10">
        <v>22</v>
      </c>
      <c r="E9" s="11">
        <v>43</v>
      </c>
      <c r="L9" t="e">
        <f ca="1"/>
        <v>#NAME?</v>
      </c>
      <c r="M9" s="18" t="e">
        <f ca="1"/>
        <v>#NAME?</v>
      </c>
      <c r="N9" t="e">
        <f ca="1"/>
        <v>#NAME?</v>
      </c>
      <c r="O9" t="e">
        <f ca="1"/>
        <v>#NAME?</v>
      </c>
      <c r="P9" s="19" t="e">
        <f ca="1"/>
        <v>#NAME?</v>
      </c>
      <c r="S9" t="s">
        <v>20</v>
      </c>
      <c r="T9" s="18" t="e">
        <f ca="1"/>
        <v>#NAME?</v>
      </c>
      <c r="U9" t="e">
        <f ca="1"/>
        <v>#NAME?</v>
      </c>
      <c r="V9" t="e">
        <f ca="1"/>
        <v>#NAME?</v>
      </c>
      <c r="W9" s="19" t="e">
        <f ca="1"/>
        <v>#NAME?</v>
      </c>
      <c r="Y9" t="s">
        <v>21</v>
      </c>
      <c r="Z9" t="e">
        <f ca="1">SQRT(AB15)</f>
        <v>#NAME?</v>
      </c>
    </row>
    <row r="10" spans="1:31" x14ac:dyDescent="0.35">
      <c r="A10" s="2">
        <f t="shared" si="0"/>
        <v>7</v>
      </c>
      <c r="B10" s="9">
        <v>15</v>
      </c>
      <c r="C10" s="10">
        <v>50</v>
      </c>
      <c r="D10" s="10">
        <v>28</v>
      </c>
      <c r="E10" s="11">
        <v>56</v>
      </c>
      <c r="L10" t="e">
        <f ca="1"/>
        <v>#NAME?</v>
      </c>
      <c r="M10" s="20" t="e">
        <f ca="1"/>
        <v>#NAME?</v>
      </c>
      <c r="N10" s="21" t="e">
        <f ca="1"/>
        <v>#NAME?</v>
      </c>
      <c r="O10" s="21" t="e">
        <f ca="1"/>
        <v>#NAME?</v>
      </c>
      <c r="P10" s="22" t="e">
        <f ca="1"/>
        <v>#NAME?</v>
      </c>
      <c r="S10" t="s">
        <v>22</v>
      </c>
      <c r="T10" s="20" t="e">
        <f ca="1"/>
        <v>#NAME?</v>
      </c>
      <c r="U10" s="21" t="e">
        <f ca="1"/>
        <v>#NAME?</v>
      </c>
      <c r="V10" s="21" t="e">
        <f ca="1"/>
        <v>#NAME?</v>
      </c>
      <c r="W10" s="22" t="e">
        <f ca="1"/>
        <v>#NAME?</v>
      </c>
      <c r="Y10" s="13" t="s">
        <v>23</v>
      </c>
      <c r="Z10" s="13" t="e">
        <f ca="1">U10</f>
        <v>#NAME?</v>
      </c>
    </row>
    <row r="11" spans="1:31" x14ac:dyDescent="0.35">
      <c r="A11" s="2">
        <f t="shared" si="0"/>
        <v>8</v>
      </c>
      <c r="B11" s="9">
        <v>21</v>
      </c>
      <c r="C11" s="10" t="s">
        <v>12</v>
      </c>
      <c r="D11" s="10" t="s">
        <v>12</v>
      </c>
      <c r="E11" s="11">
        <v>46</v>
      </c>
    </row>
    <row r="12" spans="1:31" ht="15" thickBot="1" x14ac:dyDescent="0.4">
      <c r="A12" s="2">
        <f t="shared" si="0"/>
        <v>9</v>
      </c>
      <c r="B12" s="9">
        <v>20</v>
      </c>
      <c r="C12" s="10">
        <v>39</v>
      </c>
      <c r="D12" s="10">
        <v>25</v>
      </c>
      <c r="E12" s="11">
        <v>51</v>
      </c>
      <c r="L12" t="s">
        <v>24</v>
      </c>
      <c r="Y12" t="s">
        <v>25</v>
      </c>
      <c r="AC12" s="2" t="s">
        <v>26</v>
      </c>
      <c r="AD12" s="2">
        <v>0.05</v>
      </c>
    </row>
    <row r="13" spans="1:31" ht="15" thickTop="1" x14ac:dyDescent="0.35">
      <c r="A13" s="2">
        <f t="shared" si="0"/>
        <v>10</v>
      </c>
      <c r="B13" s="9" t="s">
        <v>12</v>
      </c>
      <c r="C13" s="10">
        <v>36</v>
      </c>
      <c r="D13" s="10">
        <v>23</v>
      </c>
      <c r="E13" s="11">
        <v>56</v>
      </c>
      <c r="Y13" s="24"/>
      <c r="Z13" s="24" t="s">
        <v>27</v>
      </c>
      <c r="AA13" s="24" t="s">
        <v>28</v>
      </c>
      <c r="AB13" s="24" t="s">
        <v>29</v>
      </c>
      <c r="AC13" s="24" t="s">
        <v>30</v>
      </c>
      <c r="AD13" s="24" t="s">
        <v>31</v>
      </c>
      <c r="AE13" s="24" t="s">
        <v>32</v>
      </c>
    </row>
    <row r="14" spans="1:31" x14ac:dyDescent="0.35">
      <c r="A14" s="2">
        <f t="shared" si="0"/>
        <v>11</v>
      </c>
      <c r="B14" s="9" t="s">
        <v>12</v>
      </c>
      <c r="C14" s="10">
        <v>27</v>
      </c>
      <c r="D14" s="10">
        <v>21</v>
      </c>
      <c r="E14" s="11">
        <v>39</v>
      </c>
      <c r="L14" s="2" t="e">
        <f t="array" aca="1" ref="L14:Q16" ca="1">MissingFreq(B3:E23)</f>
        <v>#NAME?</v>
      </c>
      <c r="M14" s="2" t="e">
        <f ca="1"/>
        <v>#NAME?</v>
      </c>
      <c r="N14" s="2" t="e">
        <f ca="1"/>
        <v>#NAME?</v>
      </c>
      <c r="O14" s="2" t="e">
        <f ca="1"/>
        <v>#NAME?</v>
      </c>
      <c r="P14" s="2" t="e">
        <f ca="1"/>
        <v>#NAME?</v>
      </c>
      <c r="Q14" s="2" t="e">
        <f ca="1"/>
        <v>#NAME?</v>
      </c>
      <c r="Y14" t="s">
        <v>33</v>
      </c>
      <c r="Z14">
        <f ca="1">COUNT(T6:W6)-1</f>
        <v>-1</v>
      </c>
      <c r="AA14" t="e">
        <f ca="1">Z7*AA16</f>
        <v>#NAME?</v>
      </c>
      <c r="AB14" t="e">
        <f ca="1">AA14/Z14</f>
        <v>#NAME?</v>
      </c>
      <c r="AC14" t="e">
        <f ca="1">AB14/AB15</f>
        <v>#NAME?</v>
      </c>
      <c r="AD14" t="e">
        <f ca="1">FDIST(AC14,Z14,Z15)</f>
        <v>#NAME?</v>
      </c>
      <c r="AE14" s="2" t="e">
        <f ca="1">IF(AD14&lt;AD12,"yes","no")</f>
        <v>#NAME?</v>
      </c>
    </row>
    <row r="15" spans="1:31" x14ac:dyDescent="0.35">
      <c r="A15" s="2">
        <f t="shared" si="0"/>
        <v>12</v>
      </c>
      <c r="B15" s="9">
        <v>14</v>
      </c>
      <c r="C15" s="10">
        <v>32</v>
      </c>
      <c r="D15" s="10">
        <v>20</v>
      </c>
      <c r="E15" s="11">
        <v>46</v>
      </c>
      <c r="L15" s="15" t="e">
        <f ca="1"/>
        <v>#NAME?</v>
      </c>
      <c r="M15" s="16" t="e">
        <f ca="1"/>
        <v>#NAME?</v>
      </c>
      <c r="N15" s="16" t="e">
        <f ca="1"/>
        <v>#NAME?</v>
      </c>
      <c r="O15" s="16" t="e">
        <f ca="1"/>
        <v>#NAME?</v>
      </c>
      <c r="P15" s="16" t="e">
        <f ca="1"/>
        <v>#NAME?</v>
      </c>
      <c r="Q15" s="17" t="e">
        <f ca="1"/>
        <v>#NAME?</v>
      </c>
      <c r="Y15" t="s">
        <v>34</v>
      </c>
      <c r="Z15" t="e">
        <f ca="1">Z16-Z14</f>
        <v>#NAME?</v>
      </c>
      <c r="AA15" t="e">
        <f ca="1">AA16-AA14</f>
        <v>#NAME?</v>
      </c>
      <c r="AB15" t="e">
        <f ca="1">AA15/Z15</f>
        <v>#NAME?</v>
      </c>
    </row>
    <row r="16" spans="1:31" x14ac:dyDescent="0.35">
      <c r="A16" s="2">
        <f t="shared" si="0"/>
        <v>13</v>
      </c>
      <c r="B16" s="9">
        <v>22</v>
      </c>
      <c r="C16" s="10">
        <v>40</v>
      </c>
      <c r="D16" s="10" t="s">
        <v>12</v>
      </c>
      <c r="E16" s="11">
        <v>49</v>
      </c>
      <c r="L16" s="25" t="e">
        <f ca="1"/>
        <v>#NAME?</v>
      </c>
      <c r="M16" s="26" t="e">
        <f ca="1"/>
        <v>#NAME?</v>
      </c>
      <c r="N16" s="26" t="e">
        <f ca="1"/>
        <v>#NAME?</v>
      </c>
      <c r="O16" s="26" t="e">
        <f ca="1"/>
        <v>#NAME?</v>
      </c>
      <c r="P16" s="26" t="e">
        <f ca="1"/>
        <v>#NAME?</v>
      </c>
      <c r="Q16" s="27" t="e">
        <f ca="1"/>
        <v>#NAME?</v>
      </c>
      <c r="Y16" s="13" t="s">
        <v>35</v>
      </c>
      <c r="Z16" s="13" t="e">
        <f ca="1">Z10-1</f>
        <v>#NAME?</v>
      </c>
      <c r="AA16" s="13" t="e">
        <f ca="1">W7^2*Z16</f>
        <v>#NAME?</v>
      </c>
      <c r="AB16" s="13"/>
      <c r="AC16" s="13"/>
      <c r="AD16" s="13"/>
      <c r="AE16" s="13"/>
    </row>
    <row r="17" spans="1:31" ht="15" thickBot="1" x14ac:dyDescent="0.4">
      <c r="A17" s="2">
        <f t="shared" si="0"/>
        <v>14</v>
      </c>
      <c r="B17" s="9" t="s">
        <v>12</v>
      </c>
      <c r="C17" s="10">
        <v>31</v>
      </c>
      <c r="D17" s="10" t="s">
        <v>12</v>
      </c>
      <c r="E17" s="11">
        <v>44</v>
      </c>
    </row>
    <row r="18" spans="1:31" ht="15" thickTop="1" x14ac:dyDescent="0.35">
      <c r="A18" s="2">
        <f t="shared" si="0"/>
        <v>15</v>
      </c>
      <c r="B18" s="9" t="s">
        <v>12</v>
      </c>
      <c r="C18" s="10">
        <v>18</v>
      </c>
      <c r="D18" s="10">
        <v>21</v>
      </c>
      <c r="E18" s="11" t="s">
        <v>12</v>
      </c>
      <c r="L18" t="s">
        <v>36</v>
      </c>
      <c r="Y18" s="24"/>
      <c r="Z18" s="24" t="s">
        <v>18</v>
      </c>
      <c r="AA18" s="24" t="s">
        <v>37</v>
      </c>
      <c r="AB18" s="24" t="s">
        <v>38</v>
      </c>
      <c r="AC18" s="24" t="s">
        <v>31</v>
      </c>
      <c r="AD18" s="24" t="s">
        <v>39</v>
      </c>
      <c r="AE18" s="24" t="s">
        <v>40</v>
      </c>
    </row>
    <row r="19" spans="1:31" x14ac:dyDescent="0.35">
      <c r="A19" s="2">
        <f t="shared" si="0"/>
        <v>16</v>
      </c>
      <c r="B19" s="9">
        <v>16</v>
      </c>
      <c r="C19" s="10">
        <v>23</v>
      </c>
      <c r="D19" s="10">
        <v>21</v>
      </c>
      <c r="E19" s="11">
        <v>34</v>
      </c>
      <c r="Y19" t="s">
        <v>41</v>
      </c>
      <c r="Z19" t="e">
        <f ca="1">W8</f>
        <v>#NAME?</v>
      </c>
      <c r="AA19" t="e">
        <f ca="1">W9</f>
        <v>#NAME?</v>
      </c>
      <c r="AB19" t="e">
        <f ca="1">Z19/AA19</f>
        <v>#NAME?</v>
      </c>
      <c r="AC19" t="e">
        <f ca="1">TDIST(ABS(AB19),$Z$15,2)</f>
        <v>#NAME?</v>
      </c>
      <c r="AD19" t="e">
        <f ca="1">Z19-TINV(AD$12,$Z$15)*AA19</f>
        <v>#NAME?</v>
      </c>
      <c r="AE19" t="e">
        <f ca="1">Z19+TINV(AD$12,$Z$15)*AA19</f>
        <v>#NAME?</v>
      </c>
    </row>
    <row r="20" spans="1:31" x14ac:dyDescent="0.35">
      <c r="A20" s="2">
        <f t="shared" si="0"/>
        <v>17</v>
      </c>
      <c r="B20" s="9">
        <v>27</v>
      </c>
      <c r="C20" s="10">
        <v>26</v>
      </c>
      <c r="D20" s="10">
        <v>23</v>
      </c>
      <c r="E20" s="11">
        <v>59</v>
      </c>
      <c r="L20" s="2" t="e">
        <f t="array" aca="1" ref="L20:Q28" ca="1">MissingPatterns(B3:E23)</f>
        <v>#NAME?</v>
      </c>
      <c r="M20" s="2" t="e">
        <f ca="1"/>
        <v>#NAME?</v>
      </c>
      <c r="N20" s="2" t="e">
        <f ca="1"/>
        <v>#NAME?</v>
      </c>
      <c r="O20" s="2" t="e">
        <f ca="1"/>
        <v>#NAME?</v>
      </c>
      <c r="P20" s="2" t="e">
        <f ca="1"/>
        <v>#NAME?</v>
      </c>
      <c r="Q20" s="2" t="e">
        <f ca="1"/>
        <v>#NAME?</v>
      </c>
      <c r="Y20" t="str">
        <f t="array" ref="Y20:Y22">TRANSPOSE(T5:V5)</f>
        <v>read</v>
      </c>
      <c r="Z20" t="e">
        <f t="array" aca="1" ref="Z20:Z22" ca="1">TRANSPOSE(T8:V8)</f>
        <v>#NAME?</v>
      </c>
      <c r="AA20" t="e">
        <f t="array" aca="1" ref="AA20:AA22" ca="1">TRANSPOSE(T9:V9)</f>
        <v>#NAME?</v>
      </c>
      <c r="AB20" t="e">
        <f ca="1">Z20/AA20</f>
        <v>#NAME?</v>
      </c>
      <c r="AC20" t="e">
        <f ca="1">TDIST(ABS(AB20),$Z$15,2)</f>
        <v>#NAME?</v>
      </c>
      <c r="AD20" t="e">
        <f ca="1">Z20-TINV(AD$12,$Z$15)*AA20</f>
        <v>#NAME?</v>
      </c>
      <c r="AE20" t="e">
        <f ca="1">Z20+TINV(AD$12,$Z$15)*AA20</f>
        <v>#NAME?</v>
      </c>
    </row>
    <row r="21" spans="1:31" x14ac:dyDescent="0.35">
      <c r="A21" s="2">
        <f t="shared" si="0"/>
        <v>18</v>
      </c>
      <c r="B21" s="9">
        <v>17</v>
      </c>
      <c r="C21" s="10" t="s">
        <v>12</v>
      </c>
      <c r="D21" s="10" t="s">
        <v>12</v>
      </c>
      <c r="E21" s="11">
        <v>35</v>
      </c>
      <c r="L21" s="28" t="e">
        <f ca="1"/>
        <v>#NAME?</v>
      </c>
      <c r="M21" s="29" t="e">
        <f ca="1"/>
        <v>#NAME?</v>
      </c>
      <c r="N21" s="29" t="e">
        <f ca="1"/>
        <v>#NAME?</v>
      </c>
      <c r="O21" s="29" t="e">
        <f ca="1"/>
        <v>#NAME?</v>
      </c>
      <c r="P21" s="16" t="e">
        <f ca="1"/>
        <v>#NAME?</v>
      </c>
      <c r="Q21" s="30" t="e">
        <f ca="1"/>
        <v>#NAME?</v>
      </c>
      <c r="Y21" t="str">
        <v>science</v>
      </c>
      <c r="Z21" t="e">
        <f ca="1"/>
        <v>#NAME?</v>
      </c>
      <c r="AA21" t="e">
        <f ca="1"/>
        <v>#NAME?</v>
      </c>
      <c r="AB21" t="e">
        <f ca="1">Z21/AA21</f>
        <v>#NAME?</v>
      </c>
      <c r="AC21" t="e">
        <f ca="1">TDIST(ABS(AB21),$Z$15,2)</f>
        <v>#NAME?</v>
      </c>
      <c r="AD21" t="e">
        <f ca="1">Z21-TINV(AD$12,$Z$15)*AA21</f>
        <v>#NAME?</v>
      </c>
      <c r="AE21" t="e">
        <f ca="1">Z21+TINV(AD$12,$Z$15)*AA21</f>
        <v>#NAME?</v>
      </c>
    </row>
    <row r="22" spans="1:31" x14ac:dyDescent="0.35">
      <c r="A22" s="2">
        <f t="shared" si="0"/>
        <v>19</v>
      </c>
      <c r="B22" s="9">
        <v>13</v>
      </c>
      <c r="C22" s="10">
        <v>21</v>
      </c>
      <c r="D22" s="10">
        <v>20</v>
      </c>
      <c r="E22" s="11">
        <v>48</v>
      </c>
      <c r="L22" s="31" t="e">
        <f ca="1"/>
        <v>#NAME?</v>
      </c>
      <c r="M22" s="2" t="e">
        <f ca="1"/>
        <v>#NAME?</v>
      </c>
      <c r="N22" s="2" t="e">
        <f ca="1"/>
        <v>#NAME?</v>
      </c>
      <c r="O22" s="2" t="e">
        <f ca="1"/>
        <v>#NAME?</v>
      </c>
      <c r="P22" t="e">
        <f ca="1"/>
        <v>#NAME?</v>
      </c>
      <c r="Q22" s="32" t="e">
        <f ca="1"/>
        <v>#NAME?</v>
      </c>
      <c r="Y22" s="13" t="str">
        <v>math</v>
      </c>
      <c r="Z22" s="13" t="e">
        <f ca="1"/>
        <v>#NAME?</v>
      </c>
      <c r="AA22" s="13" t="e">
        <f ca="1"/>
        <v>#NAME?</v>
      </c>
      <c r="AB22" s="13" t="e">
        <f ca="1">Z22/AA22</f>
        <v>#NAME?</v>
      </c>
      <c r="AC22" s="13" t="e">
        <f ca="1">TDIST(ABS(AB22),$Z$15,2)</f>
        <v>#NAME?</v>
      </c>
      <c r="AD22" s="13" t="e">
        <f ca="1">Z22-TINV(AD$12,$Z$15)*AA22</f>
        <v>#NAME?</v>
      </c>
      <c r="AE22" s="13" t="e">
        <f ca="1">Z22+TINV(AD$12,$Z$15)*AA22</f>
        <v>#NAME?</v>
      </c>
    </row>
    <row r="23" spans="1:31" x14ac:dyDescent="0.35">
      <c r="A23" s="2">
        <f t="shared" si="0"/>
        <v>20</v>
      </c>
      <c r="B23" s="35">
        <v>11</v>
      </c>
      <c r="C23" s="36">
        <v>51</v>
      </c>
      <c r="D23" s="36">
        <v>18</v>
      </c>
      <c r="E23" s="37">
        <v>54</v>
      </c>
      <c r="L23" s="31" t="e">
        <f ca="1"/>
        <v>#NAME?</v>
      </c>
      <c r="M23" s="2" t="e">
        <f ca="1"/>
        <v>#NAME?</v>
      </c>
      <c r="N23" s="2" t="e">
        <f ca="1"/>
        <v>#NAME?</v>
      </c>
      <c r="O23" s="2" t="e">
        <f ca="1"/>
        <v>#NAME?</v>
      </c>
      <c r="P23" t="e">
        <f ca="1"/>
        <v>#NAME?</v>
      </c>
      <c r="Q23" s="32" t="e">
        <f ca="1"/>
        <v>#NAME?</v>
      </c>
    </row>
    <row r="24" spans="1:31" x14ac:dyDescent="0.35">
      <c r="A24" s="2" t="s">
        <v>14</v>
      </c>
      <c r="B24">
        <f>AVERAGE(B4:B23)</f>
        <v>16.133333333333333</v>
      </c>
      <c r="C24">
        <f>AVERAGE(C4:C23)</f>
        <v>34.411764705882355</v>
      </c>
      <c r="D24">
        <f>AVERAGE(D4:D23)</f>
        <v>21.0625</v>
      </c>
      <c r="E24">
        <f>AVERAGE(E4:E23)</f>
        <v>47.722222222222221</v>
      </c>
      <c r="L24" s="31" t="e">
        <f ca="1"/>
        <v>#NAME?</v>
      </c>
      <c r="M24" s="2" t="e">
        <f ca="1"/>
        <v>#NAME?</v>
      </c>
      <c r="N24" s="2" t="e">
        <f ca="1"/>
        <v>#NAME?</v>
      </c>
      <c r="O24" s="2" t="e">
        <f ca="1"/>
        <v>#NAME?</v>
      </c>
      <c r="P24" t="e">
        <f ca="1"/>
        <v>#NAME?</v>
      </c>
      <c r="Q24" s="32" t="e">
        <f ca="1"/>
        <v>#NAME?</v>
      </c>
    </row>
    <row r="25" spans="1:31" x14ac:dyDescent="0.35">
      <c r="A25" s="2" t="s">
        <v>16</v>
      </c>
      <c r="B25">
        <f>STDEV(B4:B23)</f>
        <v>4.7789219744724045</v>
      </c>
      <c r="C25">
        <f>STDEV(C4:C23)</f>
        <v>10.79964596369606</v>
      </c>
      <c r="D25">
        <f>STDEV(D4:D23)</f>
        <v>3.2755406678389241</v>
      </c>
      <c r="E25">
        <f>STDEV(E4:E23)</f>
        <v>7.6297063050063398</v>
      </c>
      <c r="L25" s="31" t="e">
        <f ca="1"/>
        <v>#NAME?</v>
      </c>
      <c r="M25" s="2" t="e">
        <f ca="1"/>
        <v>#NAME?</v>
      </c>
      <c r="N25" s="2" t="e">
        <f ca="1"/>
        <v>#NAME?</v>
      </c>
      <c r="O25" s="2" t="e">
        <f ca="1"/>
        <v>#NAME?</v>
      </c>
      <c r="P25" t="e">
        <f ca="1"/>
        <v>#NAME?</v>
      </c>
      <c r="Q25" s="32" t="e">
        <f ca="1"/>
        <v>#NAME?</v>
      </c>
    </row>
    <row r="26" spans="1:31" x14ac:dyDescent="0.35">
      <c r="L26" s="31" t="e">
        <f ca="1"/>
        <v>#NAME?</v>
      </c>
      <c r="M26" s="2" t="e">
        <f ca="1"/>
        <v>#NAME?</v>
      </c>
      <c r="N26" s="2" t="e">
        <f ca="1"/>
        <v>#NAME?</v>
      </c>
      <c r="O26" s="2" t="e">
        <f ca="1"/>
        <v>#NAME?</v>
      </c>
      <c r="P26" t="e">
        <f ca="1"/>
        <v>#NAME?</v>
      </c>
      <c r="Q26" s="32" t="e">
        <f ca="1"/>
        <v>#NAME?</v>
      </c>
    </row>
    <row r="27" spans="1:31" x14ac:dyDescent="0.35">
      <c r="L27" s="31" t="e">
        <f ca="1"/>
        <v>#NAME?</v>
      </c>
      <c r="M27" s="2" t="e">
        <f ca="1"/>
        <v>#NAME?</v>
      </c>
      <c r="N27" s="2" t="e">
        <f ca="1"/>
        <v>#NAME?</v>
      </c>
      <c r="O27" s="2" t="e">
        <f ca="1"/>
        <v>#NAME?</v>
      </c>
      <c r="P27" t="e">
        <f ca="1"/>
        <v>#NAME?</v>
      </c>
      <c r="Q27" s="32" t="e">
        <f ca="1"/>
        <v>#NAME?</v>
      </c>
    </row>
    <row r="28" spans="1:31" x14ac:dyDescent="0.35">
      <c r="L28" s="33" t="e">
        <f ca="1"/>
        <v>#NAME?</v>
      </c>
      <c r="M28" s="34" t="e">
        <f ca="1"/>
        <v>#NAME?</v>
      </c>
      <c r="N28" s="34" t="e">
        <f ca="1"/>
        <v>#NAME?</v>
      </c>
      <c r="O28" s="34" t="e">
        <f ca="1"/>
        <v>#NAME?</v>
      </c>
      <c r="P28" s="21" t="e">
        <f ca="1"/>
        <v>#NAME?</v>
      </c>
      <c r="Q28" s="27" t="e">
        <f ca="1"/>
        <v>#NAME?</v>
      </c>
    </row>
    <row r="29" spans="1:31" x14ac:dyDescent="0.35">
      <c r="P29" t="e">
        <f ca="1">SUM(P21:P28)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2023-01-03T13:37:37Z</dcterms:created>
  <dcterms:modified xsi:type="dcterms:W3CDTF">2023-01-03T13:39:25Z</dcterms:modified>
</cp:coreProperties>
</file>