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D2E9297A-157B-4DD8-BF2C-C7D1A7FEFD70}" xr6:coauthVersionLast="47" xr6:coauthVersionMax="47" xr10:uidLastSave="{00000000-0000-0000-0000-000000000000}"/>
  <bookViews>
    <workbookView xWindow="-110" yWindow="-110" windowWidth="19420" windowHeight="10300" xr2:uid="{6CB0DD67-61CF-439A-A35A-4A5C37C8A2A4}"/>
  </bookViews>
  <sheets>
    <sheet name="Title" sheetId="3" r:id="rId1"/>
    <sheet name="Figure 1" sheetId="1" r:id="rId2"/>
    <sheet name="Figures 2 and 3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" l="1"/>
  <c r="E23" i="2" a="1"/>
  <c r="E22" i="2"/>
  <c r="E22" i="2" a="1"/>
  <c r="E21" i="2" a="1"/>
  <c r="E21" i="2" s="1"/>
  <c r="E20" i="2" a="1"/>
  <c r="E20" i="2" s="1"/>
  <c r="E19" i="2"/>
  <c r="E19" i="2" a="1"/>
  <c r="E18" i="2"/>
  <c r="E18" i="2" a="1"/>
  <c r="E17" i="2" a="1"/>
  <c r="E17" i="2" s="1"/>
  <c r="E16" i="2" a="1"/>
  <c r="E16" i="2" s="1"/>
  <c r="E15" i="2"/>
  <c r="E15" i="2" a="1"/>
  <c r="E14" i="2"/>
  <c r="E14" i="2" a="1"/>
  <c r="I16" i="2"/>
  <c r="G16" i="2"/>
  <c r="J15" i="2"/>
  <c r="I15" i="2"/>
  <c r="H15" i="2"/>
  <c r="G15" i="2"/>
  <c r="I14" i="2"/>
  <c r="G14" i="2"/>
  <c r="J13" i="2"/>
  <c r="I13" i="2"/>
  <c r="H13" i="2"/>
  <c r="G13" i="2"/>
  <c r="G13" i="2" a="1"/>
  <c r="J16" i="2" s="1"/>
  <c r="E13" i="2"/>
  <c r="E13" i="2" a="1"/>
  <c r="E12" i="2"/>
  <c r="E12" i="2" a="1"/>
  <c r="E11" i="2" a="1"/>
  <c r="E11" i="2" s="1"/>
  <c r="E10" i="2" a="1"/>
  <c r="E10" i="2" s="1"/>
  <c r="E9" i="2"/>
  <c r="E9" i="2" a="1"/>
  <c r="E8" i="2"/>
  <c r="E8" i="2" a="1"/>
  <c r="E7" i="2" a="1"/>
  <c r="E7" i="2" s="1"/>
  <c r="E6" i="2" a="1"/>
  <c r="E6" i="2" s="1"/>
  <c r="E5" i="2"/>
  <c r="E5" i="2" a="1"/>
  <c r="E4" i="2"/>
  <c r="E4" i="2" a="1"/>
  <c r="G20" i="1" a="1"/>
  <c r="I24" i="1" s="1"/>
  <c r="H13" i="1" a="1"/>
  <c r="K16" i="1" s="1"/>
  <c r="G4" i="1" a="1"/>
  <c r="K8" i="1" s="1"/>
  <c r="J22" i="2"/>
  <c r="I22" i="2"/>
  <c r="H22" i="2"/>
  <c r="G22" i="2"/>
  <c r="J19" i="2"/>
  <c r="I19" i="2"/>
  <c r="L14" i="2" s="1" a="1"/>
  <c r="H19" i="2"/>
  <c r="G19" i="2"/>
  <c r="R7" i="2"/>
  <c r="Q7" i="2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I7" i="1" l="1"/>
  <c r="I4" i="1"/>
  <c r="J7" i="1"/>
  <c r="I21" i="1"/>
  <c r="G23" i="1"/>
  <c r="J24" i="1"/>
  <c r="J4" i="1"/>
  <c r="H6" i="1"/>
  <c r="K7" i="1"/>
  <c r="I13" i="1"/>
  <c r="I15" i="1"/>
  <c r="G20" i="1"/>
  <c r="J21" i="1"/>
  <c r="H23" i="1"/>
  <c r="K24" i="1"/>
  <c r="H14" i="2"/>
  <c r="L8" i="2" s="1"/>
  <c r="H16" i="2"/>
  <c r="L10" i="2" s="1"/>
  <c r="H7" i="2" s="1"/>
  <c r="J5" i="2" s="1"/>
  <c r="H13" i="1"/>
  <c r="J13" i="1"/>
  <c r="G5" i="1"/>
  <c r="J6" i="1"/>
  <c r="H8" i="1"/>
  <c r="K13" i="1"/>
  <c r="K15" i="1"/>
  <c r="I20" i="1"/>
  <c r="G22" i="1"/>
  <c r="J23" i="1"/>
  <c r="H25" i="1"/>
  <c r="J14" i="2"/>
  <c r="K5" i="1"/>
  <c r="G6" i="1"/>
  <c r="K4" i="1"/>
  <c r="I6" i="1"/>
  <c r="G8" i="1"/>
  <c r="J15" i="1"/>
  <c r="H20" i="1"/>
  <c r="K21" i="1"/>
  <c r="I23" i="1"/>
  <c r="G25" i="1"/>
  <c r="H5" i="1"/>
  <c r="K6" i="1"/>
  <c r="I8" i="1"/>
  <c r="H14" i="1"/>
  <c r="H16" i="1"/>
  <c r="J20" i="1"/>
  <c r="H22" i="1"/>
  <c r="K23" i="1"/>
  <c r="I25" i="1"/>
  <c r="I5" i="1"/>
  <c r="G7" i="1"/>
  <c r="J8" i="1"/>
  <c r="I14" i="1"/>
  <c r="I16" i="1"/>
  <c r="K20" i="1"/>
  <c r="I22" i="1"/>
  <c r="G24" i="1"/>
  <c r="J25" i="1"/>
  <c r="H4" i="1"/>
  <c r="H15" i="1"/>
  <c r="G4" i="1"/>
  <c r="J5" i="1"/>
  <c r="H7" i="1"/>
  <c r="J14" i="1"/>
  <c r="J16" i="1"/>
  <c r="G21" i="1"/>
  <c r="J22" i="1"/>
  <c r="H24" i="1"/>
  <c r="K25" i="1"/>
  <c r="K14" i="1"/>
  <c r="H21" i="1"/>
  <c r="K22" i="1"/>
  <c r="G14" i="1"/>
  <c r="G16" i="1"/>
  <c r="G15" i="1"/>
  <c r="G13" i="1"/>
  <c r="L7" i="2"/>
  <c r="G7" i="2" s="1"/>
  <c r="L5" i="2"/>
  <c r="G5" i="2" s="1"/>
  <c r="H4" i="2" s="1"/>
  <c r="L13" i="2"/>
  <c r="L11" i="2"/>
  <c r="L9" i="2"/>
  <c r="H6" i="2" s="1"/>
  <c r="I5" i="2" s="1"/>
  <c r="L6" i="2"/>
  <c r="G6" i="2" s="1"/>
  <c r="I4" i="2" s="1"/>
  <c r="L4" i="2"/>
  <c r="L12" i="2"/>
  <c r="I7" i="2" s="1"/>
  <c r="J6" i="2" s="1"/>
  <c r="L14" i="2"/>
  <c r="G10" i="2" s="1"/>
  <c r="L16" i="2"/>
  <c r="I10" i="2" s="1"/>
  <c r="L17" i="2"/>
  <c r="J10" i="2" s="1"/>
  <c r="L15" i="2"/>
  <c r="H10" i="2" s="1"/>
  <c r="J7" i="2" l="1"/>
  <c r="M13" i="2"/>
  <c r="R9" i="2"/>
  <c r="Q12" i="2"/>
  <c r="J4" i="2"/>
  <c r="R11" i="2" s="1"/>
  <c r="Q3" i="2" a="1"/>
  <c r="Q3" i="2" s="1"/>
  <c r="Q9" i="2"/>
  <c r="M11" i="2"/>
  <c r="M12" i="2"/>
  <c r="I6" i="2"/>
  <c r="M7" i="2"/>
  <c r="M6" i="2"/>
  <c r="M5" i="2"/>
  <c r="M4" i="2"/>
  <c r="G4" i="2"/>
  <c r="Q11" i="2" s="1"/>
  <c r="M8" i="2"/>
  <c r="M10" i="2"/>
  <c r="H5" i="2"/>
  <c r="M9" i="2"/>
  <c r="Q14" i="2" l="1" a="1"/>
  <c r="Q14" i="2" s="1"/>
  <c r="R12" i="2"/>
  <c r="E24" i="2" l="1"/>
</calcChain>
</file>

<file path=xl/sharedStrings.xml><?xml version="1.0" encoding="utf-8"?>
<sst xmlns="http://schemas.openxmlformats.org/spreadsheetml/2006/main" count="65" uniqueCount="27">
  <si>
    <t>FIML</t>
  </si>
  <si>
    <t>Pairwise non-missing</t>
  </si>
  <si>
    <t>id</t>
  </si>
  <si>
    <t>read</t>
  </si>
  <si>
    <t>science</t>
  </si>
  <si>
    <t>math</t>
  </si>
  <si>
    <t>medicine</t>
  </si>
  <si>
    <t>x</t>
  </si>
  <si>
    <t>Sample Covariance Matrix</t>
  </si>
  <si>
    <t>Descriptive Statistics</t>
  </si>
  <si>
    <t>FIML - initial</t>
  </si>
  <si>
    <t>Calculate -2LL for the first row</t>
  </si>
  <si>
    <t>-2LL</t>
  </si>
  <si>
    <t>Population Covariance Matrix</t>
  </si>
  <si>
    <t>Solver</t>
  </si>
  <si>
    <t>Constraint</t>
  </si>
  <si>
    <t>Calculate -2LL for the 18th row</t>
  </si>
  <si>
    <t>data</t>
  </si>
  <si>
    <t>Population Means</t>
  </si>
  <si>
    <t>means</t>
  </si>
  <si>
    <t>cov matrix</t>
  </si>
  <si>
    <t>Sample Means</t>
  </si>
  <si>
    <t>Sample Counts</t>
  </si>
  <si>
    <t>Real Statistics Using Excel</t>
  </si>
  <si>
    <t>Updated</t>
  </si>
  <si>
    <t>Copyright © 2013 - 2023 Charles Zaiontz</t>
  </si>
  <si>
    <t>Initialization of FIML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</si>
</sst>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9" fontId="0" fillId="0" borderId="1" xfId="1" applyFont="1" applyBorder="1"/>
    <xf numFmtId="9" fontId="0" fillId="0" borderId="2" xfId="1" applyFont="1" applyBorder="1"/>
    <xf numFmtId="9" fontId="0" fillId="0" borderId="3" xfId="1" applyFont="1" applyBorder="1"/>
    <xf numFmtId="9" fontId="0" fillId="0" borderId="4" xfId="1" applyFont="1" applyBorder="1"/>
    <xf numFmtId="9" fontId="0" fillId="0" borderId="0" xfId="1" applyFont="1" applyBorder="1"/>
    <xf numFmtId="9" fontId="0" fillId="0" borderId="5" xfId="1" applyFont="1" applyBorder="1"/>
    <xf numFmtId="9" fontId="0" fillId="0" borderId="6" xfId="1" applyFont="1" applyBorder="1"/>
    <xf numFmtId="9" fontId="0" fillId="0" borderId="7" xfId="1" applyFont="1" applyBorder="1"/>
    <xf numFmtId="9" fontId="0" fillId="0" borderId="8" xfId="1" applyFont="1" applyBorder="1"/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5" fontId="0" fillId="0" borderId="0" xfId="0" applyNumberFormat="1"/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1FFE6-F01E-4C26-B284-678ED8446E72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23</v>
      </c>
    </row>
    <row r="2" spans="1:2" x14ac:dyDescent="0.35">
      <c r="A2" t="s">
        <v>26</v>
      </c>
    </row>
    <row r="4" spans="1:2" x14ac:dyDescent="0.35">
      <c r="A4" t="s">
        <v>24</v>
      </c>
      <c r="B4" s="39">
        <v>44930</v>
      </c>
    </row>
    <row r="6" spans="1:2" x14ac:dyDescent="0.35">
      <c r="A6" s="40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70D78-F996-4689-BB98-23C5738FD19A}">
  <sheetPr codeName="Sheet315"/>
  <dimension ref="A1:K25"/>
  <sheetViews>
    <sheetView workbookViewId="0"/>
  </sheetViews>
  <sheetFormatPr defaultRowHeight="14.5" x14ac:dyDescent="0.35"/>
  <sheetData>
    <row r="1" spans="1:11" x14ac:dyDescent="0.35">
      <c r="A1" s="1" t="s">
        <v>0</v>
      </c>
    </row>
    <row r="2" spans="1:11" x14ac:dyDescent="0.35">
      <c r="G2" t="s">
        <v>1</v>
      </c>
    </row>
    <row r="3" spans="1:11" x14ac:dyDescent="0.3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pans="1:11" x14ac:dyDescent="0.35">
      <c r="A4" s="2">
        <v>1</v>
      </c>
      <c r="B4" s="3">
        <v>12</v>
      </c>
      <c r="C4" s="4">
        <v>27</v>
      </c>
      <c r="D4" s="4">
        <v>19</v>
      </c>
      <c r="E4" s="5">
        <v>44</v>
      </c>
      <c r="G4" t="e">
        <f t="array" aca="1" ref="G4:K8" ca="1">MissingPairwise(B3:E23,TRUE)</f>
        <v>#NAME?</v>
      </c>
      <c r="H4" s="2" t="e">
        <f ca="1"/>
        <v>#NAME?</v>
      </c>
      <c r="I4" s="2" t="e">
        <f ca="1"/>
        <v>#NAME?</v>
      </c>
      <c r="J4" s="2" t="e">
        <f ca="1"/>
        <v>#NAME?</v>
      </c>
      <c r="K4" s="2" t="e">
        <f ca="1"/>
        <v>#NAME?</v>
      </c>
    </row>
    <row r="5" spans="1:11" x14ac:dyDescent="0.35">
      <c r="A5" s="2">
        <f>A4+1</f>
        <v>2</v>
      </c>
      <c r="B5" s="15">
        <v>11</v>
      </c>
      <c r="C5" s="16" t="s">
        <v>7</v>
      </c>
      <c r="D5" s="16">
        <v>13</v>
      </c>
      <c r="E5" s="17">
        <v>43</v>
      </c>
      <c r="G5" t="e">
        <f ca="1"/>
        <v>#NAME?</v>
      </c>
      <c r="H5" s="6" t="e">
        <f ca="1"/>
        <v>#NAME?</v>
      </c>
      <c r="I5" s="7" t="e">
        <f ca="1"/>
        <v>#NAME?</v>
      </c>
      <c r="J5" s="7" t="e">
        <f ca="1"/>
        <v>#NAME?</v>
      </c>
      <c r="K5" s="8" t="e">
        <f ca="1"/>
        <v>#NAME?</v>
      </c>
    </row>
    <row r="6" spans="1:11" x14ac:dyDescent="0.35">
      <c r="A6" s="2">
        <f t="shared" ref="A6:A23" si="0">A5+1</f>
        <v>3</v>
      </c>
      <c r="B6" s="15" t="s">
        <v>7</v>
      </c>
      <c r="C6" s="16">
        <v>56</v>
      </c>
      <c r="D6" s="16">
        <v>23</v>
      </c>
      <c r="E6" s="17">
        <v>60</v>
      </c>
      <c r="G6" t="e">
        <f ca="1"/>
        <v>#NAME?</v>
      </c>
      <c r="H6" s="9" t="e">
        <f ca="1"/>
        <v>#NAME?</v>
      </c>
      <c r="I6" s="10" t="e">
        <f ca="1"/>
        <v>#NAME?</v>
      </c>
      <c r="J6" s="10" t="e">
        <f ca="1"/>
        <v>#NAME?</v>
      </c>
      <c r="K6" s="11" t="e">
        <f ca="1"/>
        <v>#NAME?</v>
      </c>
    </row>
    <row r="7" spans="1:11" x14ac:dyDescent="0.35">
      <c r="A7" s="2">
        <f t="shared" si="0"/>
        <v>4</v>
      </c>
      <c r="B7" s="15">
        <v>15</v>
      </c>
      <c r="C7" s="16">
        <v>37</v>
      </c>
      <c r="D7" s="16">
        <v>19</v>
      </c>
      <c r="E7" s="17">
        <v>52</v>
      </c>
      <c r="G7" t="e">
        <f ca="1"/>
        <v>#NAME?</v>
      </c>
      <c r="H7" s="9" t="e">
        <f ca="1"/>
        <v>#NAME?</v>
      </c>
      <c r="I7" s="10" t="e">
        <f ca="1"/>
        <v>#NAME?</v>
      </c>
      <c r="J7" s="10" t="e">
        <f ca="1"/>
        <v>#NAME?</v>
      </c>
      <c r="K7" s="11" t="e">
        <f ca="1"/>
        <v>#NAME?</v>
      </c>
    </row>
    <row r="8" spans="1:11" x14ac:dyDescent="0.35">
      <c r="A8" s="2">
        <f t="shared" si="0"/>
        <v>5</v>
      </c>
      <c r="B8" s="15">
        <v>10</v>
      </c>
      <c r="C8" s="16">
        <v>31</v>
      </c>
      <c r="D8" s="16">
        <v>21</v>
      </c>
      <c r="E8" s="17" t="s">
        <v>7</v>
      </c>
      <c r="G8" t="e">
        <f ca="1"/>
        <v>#NAME?</v>
      </c>
      <c r="H8" s="12" t="e">
        <f ca="1"/>
        <v>#NAME?</v>
      </c>
      <c r="I8" s="13" t="e">
        <f ca="1"/>
        <v>#NAME?</v>
      </c>
      <c r="J8" s="13" t="e">
        <f ca="1"/>
        <v>#NAME?</v>
      </c>
      <c r="K8" s="14" t="e">
        <f ca="1"/>
        <v>#NAME?</v>
      </c>
    </row>
    <row r="9" spans="1:11" x14ac:dyDescent="0.35">
      <c r="A9" s="2">
        <f t="shared" si="0"/>
        <v>6</v>
      </c>
      <c r="B9" s="15">
        <v>18</v>
      </c>
      <c r="C9" s="16">
        <v>40</v>
      </c>
      <c r="D9" s="16">
        <v>22</v>
      </c>
      <c r="E9" s="17">
        <v>43</v>
      </c>
    </row>
    <row r="10" spans="1:11" x14ac:dyDescent="0.35">
      <c r="A10" s="2">
        <f t="shared" si="0"/>
        <v>7</v>
      </c>
      <c r="B10" s="15">
        <v>15</v>
      </c>
      <c r="C10" s="16">
        <v>50</v>
      </c>
      <c r="D10" s="16">
        <v>28</v>
      </c>
      <c r="E10" s="17">
        <v>56</v>
      </c>
      <c r="G10" t="s">
        <v>8</v>
      </c>
    </row>
    <row r="11" spans="1:11" x14ac:dyDescent="0.35">
      <c r="A11" s="2">
        <f t="shared" si="0"/>
        <v>8</v>
      </c>
      <c r="B11" s="15">
        <v>21</v>
      </c>
      <c r="C11" s="16" t="s">
        <v>7</v>
      </c>
      <c r="D11" s="16" t="s">
        <v>7</v>
      </c>
      <c r="E11" s="17">
        <v>46</v>
      </c>
    </row>
    <row r="12" spans="1:11" x14ac:dyDescent="0.35">
      <c r="A12" s="2">
        <f t="shared" si="0"/>
        <v>9</v>
      </c>
      <c r="B12" s="15">
        <v>20</v>
      </c>
      <c r="C12" s="16">
        <v>39</v>
      </c>
      <c r="D12" s="16">
        <v>25</v>
      </c>
      <c r="E12" s="17">
        <v>51</v>
      </c>
      <c r="H12" s="2" t="s">
        <v>3</v>
      </c>
      <c r="I12" s="2" t="s">
        <v>4</v>
      </c>
      <c r="J12" s="2" t="s">
        <v>5</v>
      </c>
      <c r="K12" s="2" t="s">
        <v>6</v>
      </c>
    </row>
    <row r="13" spans="1:11" x14ac:dyDescent="0.35">
      <c r="A13" s="2">
        <f t="shared" si="0"/>
        <v>10</v>
      </c>
      <c r="B13" s="15" t="s">
        <v>7</v>
      </c>
      <c r="C13" s="16">
        <v>36</v>
      </c>
      <c r="D13" s="16">
        <v>23</v>
      </c>
      <c r="E13" s="17">
        <v>56</v>
      </c>
      <c r="G13" t="e">
        <f ca="1">G5</f>
        <v>#NAME?</v>
      </c>
      <c r="H13" s="18" t="e">
        <f t="array" aca="1" ref="H13:K16" ca="1">COV(B4:E23,FALSE)</f>
        <v>#NAME?</v>
      </c>
      <c r="I13" s="19" t="e">
        <f ca="1"/>
        <v>#NAME?</v>
      </c>
      <c r="J13" s="19" t="e">
        <f ca="1"/>
        <v>#NAME?</v>
      </c>
      <c r="K13" s="20" t="e">
        <f ca="1"/>
        <v>#NAME?</v>
      </c>
    </row>
    <row r="14" spans="1:11" x14ac:dyDescent="0.35">
      <c r="A14" s="2">
        <f t="shared" si="0"/>
        <v>11</v>
      </c>
      <c r="B14" s="15" t="s">
        <v>7</v>
      </c>
      <c r="C14" s="16">
        <v>27</v>
      </c>
      <c r="D14" s="16">
        <v>21</v>
      </c>
      <c r="E14" s="17">
        <v>39</v>
      </c>
      <c r="G14" t="e">
        <f ca="1">G6</f>
        <v>#NAME?</v>
      </c>
      <c r="H14" s="21" t="e">
        <f ca="1"/>
        <v>#NAME?</v>
      </c>
      <c r="I14" t="e">
        <f ca="1"/>
        <v>#NAME?</v>
      </c>
      <c r="J14" t="e">
        <f ca="1"/>
        <v>#NAME?</v>
      </c>
      <c r="K14" s="22" t="e">
        <f ca="1"/>
        <v>#NAME?</v>
      </c>
    </row>
    <row r="15" spans="1:11" x14ac:dyDescent="0.35">
      <c r="A15" s="2">
        <f t="shared" si="0"/>
        <v>12</v>
      </c>
      <c r="B15" s="15">
        <v>14</v>
      </c>
      <c r="C15" s="16">
        <v>32</v>
      </c>
      <c r="D15" s="16">
        <v>20</v>
      </c>
      <c r="E15" s="17">
        <v>46</v>
      </c>
      <c r="G15" t="e">
        <f ca="1">G7</f>
        <v>#NAME?</v>
      </c>
      <c r="H15" s="21" t="e">
        <f ca="1"/>
        <v>#NAME?</v>
      </c>
      <c r="I15" t="e">
        <f ca="1"/>
        <v>#NAME?</v>
      </c>
      <c r="J15" t="e">
        <f ca="1"/>
        <v>#NAME?</v>
      </c>
      <c r="K15" s="22" t="e">
        <f ca="1"/>
        <v>#NAME?</v>
      </c>
    </row>
    <row r="16" spans="1:11" x14ac:dyDescent="0.35">
      <c r="A16" s="2">
        <f t="shared" si="0"/>
        <v>13</v>
      </c>
      <c r="B16" s="15">
        <v>22</v>
      </c>
      <c r="C16" s="16">
        <v>40</v>
      </c>
      <c r="D16" s="16" t="s">
        <v>7</v>
      </c>
      <c r="E16" s="17">
        <v>49</v>
      </c>
      <c r="G16" t="e">
        <f ca="1">G8</f>
        <v>#NAME?</v>
      </c>
      <c r="H16" s="23" t="e">
        <f ca="1"/>
        <v>#NAME?</v>
      </c>
      <c r="I16" s="24" t="e">
        <f ca="1"/>
        <v>#NAME?</v>
      </c>
      <c r="J16" s="24" t="e">
        <f ca="1"/>
        <v>#NAME?</v>
      </c>
      <c r="K16" s="25" t="e">
        <f ca="1"/>
        <v>#NAME?</v>
      </c>
    </row>
    <row r="17" spans="1:11" x14ac:dyDescent="0.35">
      <c r="A17" s="2">
        <f t="shared" si="0"/>
        <v>14</v>
      </c>
      <c r="B17" s="15" t="s">
        <v>7</v>
      </c>
      <c r="C17" s="16">
        <v>31</v>
      </c>
      <c r="D17" s="16" t="s">
        <v>7</v>
      </c>
      <c r="E17" s="17">
        <v>44</v>
      </c>
    </row>
    <row r="18" spans="1:11" x14ac:dyDescent="0.35">
      <c r="A18" s="2">
        <f t="shared" si="0"/>
        <v>15</v>
      </c>
      <c r="B18" s="15" t="s">
        <v>7</v>
      </c>
      <c r="C18" s="16">
        <v>18</v>
      </c>
      <c r="D18" s="16">
        <v>21</v>
      </c>
      <c r="E18" s="17" t="s">
        <v>7</v>
      </c>
      <c r="G18" t="s">
        <v>9</v>
      </c>
    </row>
    <row r="19" spans="1:11" x14ac:dyDescent="0.35">
      <c r="A19" s="2">
        <f t="shared" si="0"/>
        <v>16</v>
      </c>
      <c r="B19" s="15">
        <v>16</v>
      </c>
      <c r="C19" s="16">
        <v>23</v>
      </c>
      <c r="D19" s="16">
        <v>21</v>
      </c>
      <c r="E19" s="17">
        <v>34</v>
      </c>
    </row>
    <row r="20" spans="1:11" x14ac:dyDescent="0.35">
      <c r="A20" s="2">
        <f t="shared" si="0"/>
        <v>17</v>
      </c>
      <c r="B20" s="15">
        <v>27</v>
      </c>
      <c r="C20" s="16">
        <v>26</v>
      </c>
      <c r="D20" s="16">
        <v>23</v>
      </c>
      <c r="E20" s="17">
        <v>59</v>
      </c>
      <c r="G20" t="e">
        <f t="array" aca="1" ref="G20:K25" ca="1">DescStats(B3:E23,TRUE,TRUE)</f>
        <v>#NAME?</v>
      </c>
      <c r="H20" s="2" t="e">
        <f ca="1"/>
        <v>#NAME?</v>
      </c>
      <c r="I20" s="2" t="e">
        <f ca="1"/>
        <v>#NAME?</v>
      </c>
      <c r="J20" s="2" t="e">
        <f ca="1"/>
        <v>#NAME?</v>
      </c>
      <c r="K20" s="2" t="e">
        <f ca="1"/>
        <v>#NAME?</v>
      </c>
    </row>
    <row r="21" spans="1:11" x14ac:dyDescent="0.35">
      <c r="A21" s="2">
        <f t="shared" si="0"/>
        <v>18</v>
      </c>
      <c r="B21" s="15">
        <v>17</v>
      </c>
      <c r="C21" s="16" t="s">
        <v>7</v>
      </c>
      <c r="D21" s="16" t="s">
        <v>7</v>
      </c>
      <c r="E21" s="17">
        <v>35</v>
      </c>
      <c r="G21" s="26" t="e">
        <f ca="1"/>
        <v>#NAME?</v>
      </c>
      <c r="H21" s="18" t="e">
        <f ca="1"/>
        <v>#NAME?</v>
      </c>
      <c r="I21" s="19" t="e">
        <f ca="1"/>
        <v>#NAME?</v>
      </c>
      <c r="J21" s="19" t="e">
        <f ca="1"/>
        <v>#NAME?</v>
      </c>
      <c r="K21" s="20" t="e">
        <f ca="1"/>
        <v>#NAME?</v>
      </c>
    </row>
    <row r="22" spans="1:11" x14ac:dyDescent="0.35">
      <c r="A22" s="2">
        <f t="shared" si="0"/>
        <v>19</v>
      </c>
      <c r="B22" s="15">
        <v>13</v>
      </c>
      <c r="C22" s="16">
        <v>21</v>
      </c>
      <c r="D22" s="16">
        <v>20</v>
      </c>
      <c r="E22" s="17">
        <v>48</v>
      </c>
      <c r="G22" s="26" t="e">
        <f ca="1"/>
        <v>#NAME?</v>
      </c>
      <c r="H22" s="21" t="e">
        <f ca="1"/>
        <v>#NAME?</v>
      </c>
      <c r="I22" t="e">
        <f ca="1"/>
        <v>#NAME?</v>
      </c>
      <c r="J22" t="e">
        <f ca="1"/>
        <v>#NAME?</v>
      </c>
      <c r="K22" s="22" t="e">
        <f ca="1"/>
        <v>#NAME?</v>
      </c>
    </row>
    <row r="23" spans="1:11" x14ac:dyDescent="0.35">
      <c r="A23" s="2">
        <f t="shared" si="0"/>
        <v>20</v>
      </c>
      <c r="B23" s="27">
        <v>11</v>
      </c>
      <c r="C23" s="28">
        <v>51</v>
      </c>
      <c r="D23" s="28">
        <v>18</v>
      </c>
      <c r="E23" s="29">
        <v>54</v>
      </c>
      <c r="G23" s="26" t="e">
        <f ca="1"/>
        <v>#NAME?</v>
      </c>
      <c r="H23" s="21" t="e">
        <f ca="1"/>
        <v>#NAME?</v>
      </c>
      <c r="I23" t="e">
        <f ca="1"/>
        <v>#NAME?</v>
      </c>
      <c r="J23" t="e">
        <f ca="1"/>
        <v>#NAME?</v>
      </c>
      <c r="K23" s="22" t="e">
        <f ca="1"/>
        <v>#NAME?</v>
      </c>
    </row>
    <row r="24" spans="1:11" x14ac:dyDescent="0.35">
      <c r="G24" t="e">
        <f ca="1"/>
        <v>#NAME?</v>
      </c>
      <c r="H24" s="21" t="e">
        <f ca="1"/>
        <v>#NAME?</v>
      </c>
      <c r="I24" t="e">
        <f ca="1"/>
        <v>#NAME?</v>
      </c>
      <c r="J24" t="e">
        <f ca="1"/>
        <v>#NAME?</v>
      </c>
      <c r="K24" s="22" t="e">
        <f ca="1"/>
        <v>#NAME?</v>
      </c>
    </row>
    <row r="25" spans="1:11" x14ac:dyDescent="0.35">
      <c r="G25" t="e">
        <f ca="1"/>
        <v>#NAME?</v>
      </c>
      <c r="H25" s="23" t="e">
        <f ca="1"/>
        <v>#NAME?</v>
      </c>
      <c r="I25" s="24" t="e">
        <f ca="1"/>
        <v>#NAME?</v>
      </c>
      <c r="J25" s="24" t="e">
        <f ca="1"/>
        <v>#NAME?</v>
      </c>
      <c r="K25" s="25" t="e">
        <f ca="1"/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6F3E4-CAC8-4A7D-A35B-808EC4EE7F24}">
  <sheetPr codeName="Sheet316"/>
  <dimension ref="A1:R24"/>
  <sheetViews>
    <sheetView workbookViewId="0"/>
  </sheetViews>
  <sheetFormatPr defaultRowHeight="14.5" x14ac:dyDescent="0.35"/>
  <cols>
    <col min="6" max="6" width="6.54296875" customWidth="1"/>
    <col min="11" max="11" width="6.7265625" customWidth="1"/>
  </cols>
  <sheetData>
    <row r="1" spans="1:18" x14ac:dyDescent="0.35">
      <c r="A1" s="1" t="s">
        <v>10</v>
      </c>
      <c r="O1" t="s">
        <v>11</v>
      </c>
    </row>
    <row r="3" spans="1:18" x14ac:dyDescent="0.35">
      <c r="A3" s="2" t="s">
        <v>3</v>
      </c>
      <c r="B3" s="2" t="s">
        <v>4</v>
      </c>
      <c r="C3" s="2" t="s">
        <v>5</v>
      </c>
      <c r="D3" s="2" t="s">
        <v>6</v>
      </c>
      <c r="E3" s="30" t="s">
        <v>12</v>
      </c>
      <c r="G3" t="s">
        <v>13</v>
      </c>
      <c r="L3" s="2" t="s">
        <v>14</v>
      </c>
      <c r="M3" t="s">
        <v>15</v>
      </c>
      <c r="O3" s="31" t="s">
        <v>12</v>
      </c>
      <c r="Q3" s="32" t="e">
        <f t="array" aca="1" ref="Q3" ca="1">MMULT(A4:D4-G10:J10,MMULT(MINVERSE(G4:J7),TRANSPOSE(A4:D4-G10:J10)))+COUNT(A4:D4)*LN(2*PI())+LN(MDETERM(G4:J7))</f>
        <v>#NAME?</v>
      </c>
    </row>
    <row r="4" spans="1:18" x14ac:dyDescent="0.35">
      <c r="A4" s="3">
        <v>12</v>
      </c>
      <c r="B4" s="4">
        <v>27</v>
      </c>
      <c r="C4" s="4">
        <v>19</v>
      </c>
      <c r="D4" s="5">
        <v>44</v>
      </c>
      <c r="E4" s="33" t="e">
        <f t="array" aca="1" ref="E4" ca="1">LLReg(A4:D4,$G$4:$J$7,$G$10:$J$10)</f>
        <v>#NAME?</v>
      </c>
      <c r="G4" s="18" t="e">
        <f ca="1">L4</f>
        <v>#NAME?</v>
      </c>
      <c r="H4" s="19" t="e">
        <f ca="1">G5</f>
        <v>#NAME?</v>
      </c>
      <c r="I4" s="19" t="e">
        <f ca="1">G6</f>
        <v>#NAME?</v>
      </c>
      <c r="J4" s="20" t="e">
        <f ca="1">G7</f>
        <v>#NAME?</v>
      </c>
      <c r="L4" s="33" t="e">
        <f ca="1">G13</f>
        <v>#NAME?</v>
      </c>
      <c r="M4" s="33" t="e">
        <f ca="1">L4</f>
        <v>#NAME?</v>
      </c>
    </row>
    <row r="5" spans="1:18" x14ac:dyDescent="0.35">
      <c r="A5" s="15">
        <v>11</v>
      </c>
      <c r="B5" s="16" t="s">
        <v>7</v>
      </c>
      <c r="C5" s="16">
        <v>13</v>
      </c>
      <c r="D5" s="17">
        <v>43</v>
      </c>
      <c r="E5" s="34" t="e">
        <f t="array" aca="1" ref="E5" ca="1">LLReg(A5:D5,$G$4:$J$7,$G$10:$J$10)</f>
        <v>#NAME?</v>
      </c>
      <c r="G5" s="21" t="e">
        <f ca="1">L5</f>
        <v>#NAME?</v>
      </c>
      <c r="H5" t="e">
        <f ca="1">L8</f>
        <v>#NAME?</v>
      </c>
      <c r="I5" t="e">
        <f ca="1">H6</f>
        <v>#NAME?</v>
      </c>
      <c r="J5" s="22" t="e">
        <f ca="1">H7</f>
        <v>#NAME?</v>
      </c>
      <c r="L5" s="34" t="e">
        <f ca="1">G14</f>
        <v>#NAME?</v>
      </c>
      <c r="M5" s="34" t="e">
        <f ca="1">SQRT(L4*L8)-ABS(L5)</f>
        <v>#NAME?</v>
      </c>
      <c r="O5" t="s">
        <v>16</v>
      </c>
    </row>
    <row r="6" spans="1:18" x14ac:dyDescent="0.35">
      <c r="A6" s="15" t="s">
        <v>7</v>
      </c>
      <c r="B6" s="16">
        <v>56</v>
      </c>
      <c r="C6" s="16">
        <v>23</v>
      </c>
      <c r="D6" s="17">
        <v>60</v>
      </c>
      <c r="E6" s="34" t="e">
        <f t="array" aca="1" ref="E6" ca="1">LLReg(A6:D6,$G$4:$J$7,$G$10:$J$10)</f>
        <v>#NAME?</v>
      </c>
      <c r="G6" s="21" t="e">
        <f ca="1">L6</f>
        <v>#NAME?</v>
      </c>
      <c r="H6" t="e">
        <f ca="1">L9</f>
        <v>#NAME?</v>
      </c>
      <c r="I6" t="e">
        <f ca="1">L11</f>
        <v>#NAME?</v>
      </c>
      <c r="J6" s="22" t="e">
        <f ca="1">I7</f>
        <v>#NAME?</v>
      </c>
      <c r="L6" s="34" t="e">
        <f ca="1">G15</f>
        <v>#NAME?</v>
      </c>
      <c r="M6" s="34" t="e">
        <f ca="1">SQRT(L4*L11)-ABS(L6)</f>
        <v>#NAME?</v>
      </c>
    </row>
    <row r="7" spans="1:18" x14ac:dyDescent="0.35">
      <c r="A7" s="15">
        <v>15</v>
      </c>
      <c r="B7" s="16">
        <v>37</v>
      </c>
      <c r="C7" s="16">
        <v>19</v>
      </c>
      <c r="D7" s="17">
        <v>52</v>
      </c>
      <c r="E7" s="34" t="e">
        <f t="array" aca="1" ref="E7" ca="1">LLReg(A7:D7,$G$4:$J$7,$G$10:$J$10)</f>
        <v>#NAME?</v>
      </c>
      <c r="G7" s="23" t="e">
        <f ca="1">L7</f>
        <v>#NAME?</v>
      </c>
      <c r="H7" s="24" t="e">
        <f ca="1">L10</f>
        <v>#NAME?</v>
      </c>
      <c r="I7" s="24" t="e">
        <f ca="1">L12</f>
        <v>#NAME?</v>
      </c>
      <c r="J7" s="25" t="e">
        <f ca="1">L13</f>
        <v>#NAME?</v>
      </c>
      <c r="L7" s="35" t="e">
        <f ca="1">G16</f>
        <v>#NAME?</v>
      </c>
      <c r="M7" s="35" t="e">
        <f ca="1">SQRT(L4*L13)-ABS(L7)</f>
        <v>#NAME?</v>
      </c>
      <c r="O7" t="s">
        <v>17</v>
      </c>
      <c r="Q7" s="36">
        <f>A21</f>
        <v>17</v>
      </c>
      <c r="R7" s="37">
        <f>D21</f>
        <v>35</v>
      </c>
    </row>
    <row r="8" spans="1:18" x14ac:dyDescent="0.35">
      <c r="A8" s="15">
        <v>10</v>
      </c>
      <c r="B8" s="16">
        <v>31</v>
      </c>
      <c r="C8" s="16">
        <v>21</v>
      </c>
      <c r="D8" s="17" t="s">
        <v>7</v>
      </c>
      <c r="E8" s="34" t="e">
        <f t="array" aca="1" ref="E8" ca="1">LLReg(A8:D8,$G$4:$J$7,$G$10:$J$10)</f>
        <v>#NAME?</v>
      </c>
      <c r="L8" s="33" t="e">
        <f ca="1">H14</f>
        <v>#NAME?</v>
      </c>
      <c r="M8" s="33" t="e">
        <f ca="1">L8</f>
        <v>#NAME?</v>
      </c>
    </row>
    <row r="9" spans="1:18" x14ac:dyDescent="0.35">
      <c r="A9" s="15">
        <v>18</v>
      </c>
      <c r="B9" s="16">
        <v>40</v>
      </c>
      <c r="C9" s="16">
        <v>22</v>
      </c>
      <c r="D9" s="17">
        <v>43</v>
      </c>
      <c r="E9" s="34" t="e">
        <f t="array" aca="1" ref="E9" ca="1">LLReg(A9:D9,$G$4:$J$7,$G$10:$J$10)</f>
        <v>#NAME?</v>
      </c>
      <c r="G9" t="s">
        <v>18</v>
      </c>
      <c r="L9" s="34" t="e">
        <f ca="1">H15</f>
        <v>#NAME?</v>
      </c>
      <c r="M9" s="34" t="e">
        <f ca="1">SQRT(L8*L11)-ABS(L9)</f>
        <v>#NAME?</v>
      </c>
      <c r="O9" t="s">
        <v>19</v>
      </c>
      <c r="Q9" s="36">
        <f>G10</f>
        <v>16.133333333333333</v>
      </c>
      <c r="R9" s="37">
        <f>J10</f>
        <v>47.722222222222221</v>
      </c>
    </row>
    <row r="10" spans="1:18" x14ac:dyDescent="0.35">
      <c r="A10" s="15">
        <v>15</v>
      </c>
      <c r="B10" s="16">
        <v>50</v>
      </c>
      <c r="C10" s="16">
        <v>28</v>
      </c>
      <c r="D10" s="17">
        <v>56</v>
      </c>
      <c r="E10" s="34" t="e">
        <f t="array" aca="1" ref="E10" ca="1">LLReg(A10:D10,$G$4:$J$7,$G$10:$J$10)</f>
        <v>#NAME?</v>
      </c>
      <c r="G10" s="36">
        <f>L14</f>
        <v>16.133333333333333</v>
      </c>
      <c r="H10" s="38">
        <f>L15</f>
        <v>34.411764705882355</v>
      </c>
      <c r="I10" s="38">
        <f>L16</f>
        <v>21.0625</v>
      </c>
      <c r="J10" s="37">
        <f>L17</f>
        <v>47.722222222222221</v>
      </c>
      <c r="L10" s="35" t="e">
        <f ca="1">H16</f>
        <v>#NAME?</v>
      </c>
      <c r="M10" s="35" t="e">
        <f ca="1">SQRT(L8*L13)-ABS(L10)</f>
        <v>#NAME?</v>
      </c>
    </row>
    <row r="11" spans="1:18" x14ac:dyDescent="0.35">
      <c r="A11" s="15">
        <v>21</v>
      </c>
      <c r="B11" s="16" t="s">
        <v>7</v>
      </c>
      <c r="C11" s="16" t="s">
        <v>7</v>
      </c>
      <c r="D11" s="17">
        <v>46</v>
      </c>
      <c r="E11" s="34" t="e">
        <f t="array" aca="1" ref="E11" ca="1">LLReg(A11:D11,$G$4:$J$7,$G$10:$J$10)</f>
        <v>#NAME?</v>
      </c>
      <c r="L11" s="34" t="e">
        <f ca="1">I15</f>
        <v>#NAME?</v>
      </c>
      <c r="M11" s="33" t="e">
        <f ca="1">L11</f>
        <v>#NAME?</v>
      </c>
      <c r="O11" t="s">
        <v>20</v>
      </c>
      <c r="Q11" s="18" t="e">
        <f ca="1">G4</f>
        <v>#NAME?</v>
      </c>
      <c r="R11" s="20" t="e">
        <f ca="1">J4</f>
        <v>#NAME?</v>
      </c>
    </row>
    <row r="12" spans="1:18" x14ac:dyDescent="0.35">
      <c r="A12" s="15">
        <v>20</v>
      </c>
      <c r="B12" s="16">
        <v>39</v>
      </c>
      <c r="C12" s="16">
        <v>25</v>
      </c>
      <c r="D12" s="17">
        <v>51</v>
      </c>
      <c r="E12" s="34" t="e">
        <f t="array" aca="1" ref="E12" ca="1">LLReg(A12:D12,$G$4:$J$7,$G$10:$J$10)</f>
        <v>#NAME?</v>
      </c>
      <c r="G12" t="s">
        <v>8</v>
      </c>
      <c r="L12" s="35" t="e">
        <f ca="1">I16</f>
        <v>#NAME?</v>
      </c>
      <c r="M12" s="35" t="e">
        <f ca="1">SQRT(L11*L13)-ABS(L12)</f>
        <v>#NAME?</v>
      </c>
      <c r="Q12" s="23" t="e">
        <f ca="1">G7</f>
        <v>#NAME?</v>
      </c>
      <c r="R12" s="25" t="e">
        <f ca="1">J7</f>
        <v>#NAME?</v>
      </c>
    </row>
    <row r="13" spans="1:18" x14ac:dyDescent="0.35">
      <c r="A13" s="15" t="s">
        <v>7</v>
      </c>
      <c r="B13" s="16">
        <v>36</v>
      </c>
      <c r="C13" s="16">
        <v>23</v>
      </c>
      <c r="D13" s="17">
        <v>56</v>
      </c>
      <c r="E13" s="34" t="e">
        <f t="array" aca="1" ref="E13" ca="1">LLReg(A13:D13,$G$4:$J$7,$G$10:$J$10)</f>
        <v>#NAME?</v>
      </c>
      <c r="G13" s="18" t="e">
        <f t="array" aca="1" ref="G13:J16" ca="1">COV(A4:D23,FALSE)</f>
        <v>#NAME?</v>
      </c>
      <c r="H13" s="19" t="e">
        <f ca="1"/>
        <v>#NAME?</v>
      </c>
      <c r="I13" s="19" t="e">
        <f ca="1"/>
        <v>#NAME?</v>
      </c>
      <c r="J13" s="20" t="e">
        <f ca="1"/>
        <v>#NAME?</v>
      </c>
      <c r="L13" s="35" t="e">
        <f ca="1">J16</f>
        <v>#NAME?</v>
      </c>
      <c r="M13" s="25" t="e">
        <f ca="1">L13</f>
        <v>#NAME?</v>
      </c>
    </row>
    <row r="14" spans="1:18" x14ac:dyDescent="0.35">
      <c r="A14" s="15" t="s">
        <v>7</v>
      </c>
      <c r="B14" s="16">
        <v>27</v>
      </c>
      <c r="C14" s="16">
        <v>21</v>
      </c>
      <c r="D14" s="17">
        <v>39</v>
      </c>
      <c r="E14" s="34" t="e">
        <f t="array" aca="1" ref="E14" ca="1">LLReg(A14:D14,$G$4:$J$7,$G$10:$J$10)</f>
        <v>#NAME?</v>
      </c>
      <c r="G14" s="21" t="e">
        <f ca="1"/>
        <v>#NAME?</v>
      </c>
      <c r="H14" t="e">
        <f ca="1"/>
        <v>#NAME?</v>
      </c>
      <c r="I14" t="e">
        <f ca="1"/>
        <v>#NAME?</v>
      </c>
      <c r="J14" s="22" t="e">
        <f ca="1"/>
        <v>#NAME?</v>
      </c>
      <c r="L14" s="33">
        <f t="array" ref="L14:L17">TRANSPOSE(G19:J19)</f>
        <v>16.133333333333333</v>
      </c>
      <c r="O14" s="31" t="s">
        <v>12</v>
      </c>
      <c r="Q14" s="32" t="e">
        <f t="array" aca="1" ref="Q14" ca="1">MMULT(Q7:R7-Q9:R9,MMULT(MINVERSE(Q11:R12),TRANSPOSE(Q7:R7-Q9:R9)))+COUNT(Q7:R7)*LN(2*PI())+LN(MDETERM(Q11:R12))</f>
        <v>#NAME?</v>
      </c>
    </row>
    <row r="15" spans="1:18" x14ac:dyDescent="0.35">
      <c r="A15" s="15">
        <v>14</v>
      </c>
      <c r="B15" s="16">
        <v>32</v>
      </c>
      <c r="C15" s="16">
        <v>20</v>
      </c>
      <c r="D15" s="17">
        <v>46</v>
      </c>
      <c r="E15" s="34" t="e">
        <f t="array" aca="1" ref="E15" ca="1">LLReg(A15:D15,$G$4:$J$7,$G$10:$J$10)</f>
        <v>#NAME?</v>
      </c>
      <c r="G15" s="21" t="e">
        <f ca="1"/>
        <v>#NAME?</v>
      </c>
      <c r="H15" t="e">
        <f ca="1"/>
        <v>#NAME?</v>
      </c>
      <c r="I15" t="e">
        <f ca="1"/>
        <v>#NAME?</v>
      </c>
      <c r="J15" s="22" t="e">
        <f ca="1"/>
        <v>#NAME?</v>
      </c>
      <c r="L15" s="34">
        <v>34.411764705882355</v>
      </c>
    </row>
    <row r="16" spans="1:18" x14ac:dyDescent="0.35">
      <c r="A16" s="15">
        <v>22</v>
      </c>
      <c r="B16" s="16">
        <v>40</v>
      </c>
      <c r="C16" s="16" t="s">
        <v>7</v>
      </c>
      <c r="D16" s="17">
        <v>49</v>
      </c>
      <c r="E16" s="34" t="e">
        <f t="array" aca="1" ref="E16" ca="1">LLReg(A16:D16,$G$4:$J$7,$G$10:$J$10)</f>
        <v>#NAME?</v>
      </c>
      <c r="G16" s="23" t="e">
        <f ca="1"/>
        <v>#NAME?</v>
      </c>
      <c r="H16" s="24" t="e">
        <f ca="1"/>
        <v>#NAME?</v>
      </c>
      <c r="I16" s="24" t="e">
        <f ca="1"/>
        <v>#NAME?</v>
      </c>
      <c r="J16" s="25" t="e">
        <f ca="1"/>
        <v>#NAME?</v>
      </c>
      <c r="L16" s="34">
        <v>21.0625</v>
      </c>
    </row>
    <row r="17" spans="1:12" x14ac:dyDescent="0.35">
      <c r="A17" s="15" t="s">
        <v>7</v>
      </c>
      <c r="B17" s="16">
        <v>31</v>
      </c>
      <c r="C17" s="16" t="s">
        <v>7</v>
      </c>
      <c r="D17" s="17">
        <v>44</v>
      </c>
      <c r="E17" s="34" t="e">
        <f t="array" aca="1" ref="E17" ca="1">LLReg(A17:D17,$G$4:$J$7,$G$10:$J$10)</f>
        <v>#NAME?</v>
      </c>
      <c r="L17" s="35">
        <v>47.722222222222221</v>
      </c>
    </row>
    <row r="18" spans="1:12" x14ac:dyDescent="0.35">
      <c r="A18" s="15" t="s">
        <v>7</v>
      </c>
      <c r="B18" s="16">
        <v>18</v>
      </c>
      <c r="C18" s="16">
        <v>21</v>
      </c>
      <c r="D18" s="17" t="s">
        <v>7</v>
      </c>
      <c r="E18" s="34" t="e">
        <f t="array" aca="1" ref="E18" ca="1">LLReg(A18:D18,$G$4:$J$7,$G$10:$J$10)</f>
        <v>#NAME?</v>
      </c>
      <c r="G18" t="s">
        <v>21</v>
      </c>
    </row>
    <row r="19" spans="1:12" x14ac:dyDescent="0.35">
      <c r="A19" s="15">
        <v>16</v>
      </c>
      <c r="B19" s="16">
        <v>23</v>
      </c>
      <c r="C19" s="16">
        <v>21</v>
      </c>
      <c r="D19" s="17">
        <v>34</v>
      </c>
      <c r="E19" s="34" t="e">
        <f t="array" aca="1" ref="E19" ca="1">LLReg(A19:D19,$G$4:$J$7,$G$10:$J$10)</f>
        <v>#NAME?</v>
      </c>
      <c r="G19" s="36">
        <f>AVERAGE(A4:A23)</f>
        <v>16.133333333333333</v>
      </c>
      <c r="H19" s="38">
        <f>AVERAGE(B4:B23)</f>
        <v>34.411764705882355</v>
      </c>
      <c r="I19" s="38">
        <f>AVERAGE(C4:C23)</f>
        <v>21.0625</v>
      </c>
      <c r="J19" s="37">
        <f>AVERAGE(D4:D23)</f>
        <v>47.722222222222221</v>
      </c>
    </row>
    <row r="20" spans="1:12" x14ac:dyDescent="0.35">
      <c r="A20" s="15">
        <v>27</v>
      </c>
      <c r="B20" s="16">
        <v>26</v>
      </c>
      <c r="C20" s="16">
        <v>23</v>
      </c>
      <c r="D20" s="17">
        <v>59</v>
      </c>
      <c r="E20" s="34" t="e">
        <f t="array" aca="1" ref="E20" ca="1">LLReg(A20:D20,$G$4:$J$7,$G$10:$J$10)</f>
        <v>#NAME?</v>
      </c>
    </row>
    <row r="21" spans="1:12" x14ac:dyDescent="0.35">
      <c r="A21" s="15">
        <v>17</v>
      </c>
      <c r="B21" s="16" t="s">
        <v>7</v>
      </c>
      <c r="C21" s="16" t="s">
        <v>7</v>
      </c>
      <c r="D21" s="17">
        <v>35</v>
      </c>
      <c r="E21" s="34" t="e">
        <f t="array" aca="1" ref="E21" ca="1">LLReg(A21:D21,$G$4:$J$7,$G$10:$J$10)</f>
        <v>#NAME?</v>
      </c>
      <c r="G21" t="s">
        <v>22</v>
      </c>
    </row>
    <row r="22" spans="1:12" x14ac:dyDescent="0.35">
      <c r="A22" s="15">
        <v>13</v>
      </c>
      <c r="B22" s="16">
        <v>21</v>
      </c>
      <c r="C22" s="16">
        <v>20</v>
      </c>
      <c r="D22" s="17">
        <v>48</v>
      </c>
      <c r="E22" s="34" t="e">
        <f t="array" aca="1" ref="E22" ca="1">LLReg(A22:D22,$G$4:$J$7,$G$10:$J$10)</f>
        <v>#NAME?</v>
      </c>
      <c r="G22" s="36">
        <f>COUNT(A4:A23)</f>
        <v>15</v>
      </c>
      <c r="H22" s="38">
        <f>COUNT(B4:B23)</f>
        <v>17</v>
      </c>
      <c r="I22" s="38">
        <f>COUNT(C4:C23)</f>
        <v>16</v>
      </c>
      <c r="J22" s="37">
        <f>COUNT(D4:D23)</f>
        <v>18</v>
      </c>
    </row>
    <row r="23" spans="1:12" x14ac:dyDescent="0.35">
      <c r="A23" s="27">
        <v>11</v>
      </c>
      <c r="B23" s="28">
        <v>51</v>
      </c>
      <c r="C23" s="28">
        <v>18</v>
      </c>
      <c r="D23" s="29">
        <v>54</v>
      </c>
      <c r="E23" s="35" t="e">
        <f t="array" aca="1" ref="E23" ca="1">LLReg(A23:D23,$G$4:$J$7,$G$10:$J$10)</f>
        <v>#NAME?</v>
      </c>
    </row>
    <row r="24" spans="1:12" x14ac:dyDescent="0.35">
      <c r="E24" t="e">
        <f ca="1">SUM(E4:E23)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Figure 1</vt:lpstr>
      <vt:lpstr>Figures 2 and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2023-01-04T21:13:45Z</dcterms:created>
  <dcterms:modified xsi:type="dcterms:W3CDTF">2023-01-04T21:16:10Z</dcterms:modified>
</cp:coreProperties>
</file>