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FFDBD72A-F03D-48BB-A20A-882C1E2A4F5B}" xr6:coauthVersionLast="47" xr6:coauthVersionMax="47" xr10:uidLastSave="{00000000-0000-0000-0000-000000000000}"/>
  <bookViews>
    <workbookView xWindow="-110" yWindow="-110" windowWidth="19420" windowHeight="10300" xr2:uid="{62B18A9C-1AC6-4FEE-8EF7-84F3B680D093}"/>
  </bookViews>
  <sheets>
    <sheet name="Title" sheetId="2" r:id="rId1"/>
    <sheet name="Example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7" i="1" l="1" a="1"/>
  <c r="V17" i="1" s="1"/>
  <c r="V15" i="1" a="1"/>
  <c r="V15" i="1" s="1"/>
  <c r="H26" i="1"/>
  <c r="G26" i="1"/>
  <c r="F26" i="1"/>
  <c r="H25" i="1"/>
  <c r="G25" i="1"/>
  <c r="F25" i="1"/>
  <c r="E25" i="1"/>
  <c r="H24" i="1"/>
  <c r="G24" i="1"/>
  <c r="F24" i="1"/>
  <c r="E24" i="1"/>
  <c r="H23" i="1"/>
  <c r="G23" i="1"/>
  <c r="F23" i="1"/>
  <c r="E23" i="1"/>
  <c r="H22" i="1"/>
  <c r="G22" i="1"/>
  <c r="F22" i="1"/>
  <c r="E22" i="1"/>
  <c r="G21" i="1"/>
  <c r="F21" i="1"/>
  <c r="H18" i="1"/>
  <c r="G18" i="1"/>
  <c r="F18" i="1"/>
  <c r="K6" i="1" s="1"/>
  <c r="H17" i="1"/>
  <c r="G17" i="1"/>
  <c r="F17" i="1"/>
  <c r="E17" i="1"/>
  <c r="H16" i="1"/>
  <c r="G16" i="1"/>
  <c r="F16" i="1"/>
  <c r="E16" i="1"/>
  <c r="H15" i="1"/>
  <c r="K5" i="1" s="1"/>
  <c r="G15" i="1"/>
  <c r="F15" i="1"/>
  <c r="E15" i="1"/>
  <c r="H14" i="1"/>
  <c r="L5" i="1" s="1"/>
  <c r="L13" i="1" s="1"/>
  <c r="G14" i="1"/>
  <c r="F14" i="1"/>
  <c r="E14" i="1"/>
  <c r="G13" i="1"/>
  <c r="F13" i="1"/>
  <c r="M9" i="1"/>
  <c r="M17" i="1" s="1"/>
  <c r="H9" i="1"/>
  <c r="L9" i="1" s="1"/>
  <c r="G9" i="1"/>
  <c r="F9" i="1"/>
  <c r="H8" i="1"/>
  <c r="G8" i="1"/>
  <c r="F8" i="1"/>
  <c r="E8" i="1"/>
  <c r="H7" i="1"/>
  <c r="G7" i="1"/>
  <c r="F7" i="1"/>
  <c r="E7" i="1"/>
  <c r="U6" i="1"/>
  <c r="U2" i="1" s="1"/>
  <c r="T6" i="1"/>
  <c r="S6" i="1"/>
  <c r="H6" i="1"/>
  <c r="G6" i="1"/>
  <c r="F6" i="1"/>
  <c r="E6" i="1"/>
  <c r="H5" i="1"/>
  <c r="G5" i="1"/>
  <c r="F5" i="1"/>
  <c r="E5" i="1"/>
  <c r="G4" i="1"/>
  <c r="F4" i="1"/>
  <c r="U3" i="1"/>
  <c r="W3" i="1" s="1"/>
  <c r="F3" i="1"/>
  <c r="T17" i="1" a="1"/>
  <c r="T17" i="1" l="1"/>
  <c r="K14" i="1"/>
  <c r="M5" i="1"/>
  <c r="K13" i="1"/>
  <c r="X2" i="1"/>
  <c r="W2" i="1"/>
  <c r="L17" i="1"/>
  <c r="K9" i="1"/>
  <c r="X3" i="1"/>
  <c r="U5" i="1"/>
  <c r="L6" i="1"/>
  <c r="U4" i="1"/>
  <c r="L7" i="1" l="1"/>
  <c r="L16" i="1" s="1"/>
  <c r="L14" i="1"/>
  <c r="W4" i="1"/>
  <c r="T15" i="1" s="1" a="1"/>
  <c r="T15" i="1" s="1"/>
  <c r="X4" i="1"/>
  <c r="X5" i="1"/>
  <c r="W5" i="1"/>
  <c r="K15" i="1"/>
  <c r="M13" i="1"/>
  <c r="K7" i="1"/>
  <c r="K17" i="1"/>
  <c r="M14" i="1"/>
  <c r="M6" i="1"/>
  <c r="N6" i="1" l="1"/>
  <c r="O6" i="1" s="1"/>
  <c r="M15" i="1"/>
  <c r="K16" i="1"/>
  <c r="M7" i="1"/>
  <c r="N5" i="1" s="1"/>
  <c r="O5" i="1" s="1"/>
  <c r="P6" i="1"/>
  <c r="P5" i="1"/>
  <c r="M16" i="1" l="1"/>
  <c r="P13" i="1"/>
  <c r="P14" i="1"/>
  <c r="N15" i="1"/>
  <c r="O15" i="1" s="1"/>
  <c r="P15" i="1"/>
  <c r="N13" i="1" l="1"/>
  <c r="O13" i="1" s="1"/>
  <c r="N14" i="1"/>
  <c r="O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<sst xmlns="http://schemas.openxmlformats.org/spreadsheetml/2006/main" count="40" uniqueCount="28">
  <si>
    <t>Two Factor Anova</t>
  </si>
  <si>
    <t>X</t>
  </si>
  <si>
    <t>Y</t>
  </si>
  <si>
    <t>A</t>
  </si>
  <si>
    <t>COUNT</t>
  </si>
  <si>
    <t>ANOVA</t>
  </si>
  <si>
    <t>Alpha</t>
  </si>
  <si>
    <t>B</t>
  </si>
  <si>
    <t>SS</t>
  </si>
  <si>
    <t>df</t>
  </si>
  <si>
    <t>MS</t>
  </si>
  <si>
    <t>F</t>
  </si>
  <si>
    <t>p-value</t>
  </si>
  <si>
    <t>p eta-sq</t>
  </si>
  <si>
    <t>C</t>
  </si>
  <si>
    <t>Rows</t>
  </si>
  <si>
    <t>D</t>
  </si>
  <si>
    <t>Columns</t>
  </si>
  <si>
    <t>Error</t>
  </si>
  <si>
    <t>Total</t>
  </si>
  <si>
    <t>Tukey Additivity Test</t>
  </si>
  <si>
    <t>MEAN</t>
  </si>
  <si>
    <t>Inter</t>
  </si>
  <si>
    <t>VARIANCE</t>
  </si>
  <si>
    <t>Real Statistics Using Excel</t>
  </si>
  <si>
    <t>Updated</t>
  </si>
  <si>
    <t>Copyright © 2013 - 2022 Charles Zaiontz</t>
  </si>
  <si>
    <t>Tukey's Additivity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</si>
</sst>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2" fontId="0" fillId="0" borderId="0" xfId="0" applyNumberFormat="1"/>
    <xf numFmtId="0" fontId="0" fillId="0" borderId="1" xfId="0" applyBorder="1"/>
    <xf numFmtId="0" fontId="0" fillId="0" borderId="2" xfId="0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0" xfId="0" applyNumberFormat="1"/>
    <xf numFmtId="0" fontId="0" fillId="0" borderId="12" xfId="0" applyBorder="1"/>
    <xf numFmtId="0" fontId="0" fillId="0" borderId="13" xfId="0" applyBorder="1"/>
    <xf numFmtId="0" fontId="0" fillId="0" borderId="14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0" fontId="0" fillId="0" borderId="15" xfId="0" applyBorder="1"/>
    <xf numFmtId="164" fontId="0" fillId="0" borderId="12" xfId="0" applyNumberFormat="1" applyBorder="1"/>
    <xf numFmtId="164" fontId="0" fillId="0" borderId="13" xfId="0" applyNumberFormat="1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Roaming\Microsoft\AddIns\XRealStats.xlam" TargetMode="External"/><Relationship Id="rId1" Type="http://schemas.openxmlformats.org/officeDocument/2006/relationships/externalLinkPath" Target="/Users/user/AppData/Roaming/Microsoft/AddIns/XRealStat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Prime"/>
      <sheetName val="MSSD"/>
      <sheetName val="Dict"/>
      <sheetName val="ADict"/>
    </sheetNames>
    <definedNames>
      <definedName name="ADDIVITY_ANOVA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E12A8-B483-4B68-809A-3FCB5D7D77FE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24</v>
      </c>
    </row>
    <row r="2" spans="1:2" x14ac:dyDescent="0.35">
      <c r="A2" t="s">
        <v>27</v>
      </c>
    </row>
    <row r="4" spans="1:2" x14ac:dyDescent="0.35">
      <c r="A4" t="s">
        <v>25</v>
      </c>
      <c r="B4" s="31">
        <v>44887</v>
      </c>
    </row>
    <row r="6" spans="1:2" x14ac:dyDescent="0.35">
      <c r="A6" s="32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0A2A7-0890-4AB3-9D74-898C8A376558}">
  <sheetPr codeName="Sheet5"/>
  <dimension ref="A1:X26"/>
  <sheetViews>
    <sheetView workbookViewId="0"/>
  </sheetViews>
  <sheetFormatPr defaultRowHeight="14.5" x14ac:dyDescent="0.35"/>
  <cols>
    <col min="1" max="1" width="4.453125" customWidth="1"/>
    <col min="2" max="3" width="6.1796875" customWidth="1"/>
    <col min="4" max="4" width="5.6328125" customWidth="1"/>
    <col min="5" max="9" width="0" hidden="1" customWidth="1"/>
    <col min="12" max="12" width="5.453125" customWidth="1"/>
    <col min="18" max="18" width="2.26953125" customWidth="1"/>
    <col min="19" max="21" width="6.6328125" customWidth="1"/>
    <col min="22" max="22" width="6" customWidth="1"/>
  </cols>
  <sheetData>
    <row r="1" spans="1:24" x14ac:dyDescent="0.35">
      <c r="J1" t="s">
        <v>0</v>
      </c>
      <c r="S1" s="1" t="s">
        <v>1</v>
      </c>
      <c r="T1" s="1" t="s">
        <v>2</v>
      </c>
    </row>
    <row r="2" spans="1:24" x14ac:dyDescent="0.35">
      <c r="B2" s="1" t="s">
        <v>1</v>
      </c>
      <c r="C2" s="1" t="s">
        <v>2</v>
      </c>
      <c r="S2" s="2">
        <v>15.3</v>
      </c>
      <c r="T2" s="3">
        <v>11.8</v>
      </c>
      <c r="U2" s="4">
        <f>AVERAGE(S2:T2)-U$6</f>
        <v>1.5750000000000011</v>
      </c>
      <c r="W2" s="5">
        <f>S2*$U2*S$6</f>
        <v>45.182812500000033</v>
      </c>
      <c r="X2" s="6">
        <f>T2*$U2*T$6</f>
        <v>-34.846874999999997</v>
      </c>
    </row>
    <row r="3" spans="1:24" ht="15" thickBot="1" x14ac:dyDescent="0.4">
      <c r="A3" s="1" t="s">
        <v>3</v>
      </c>
      <c r="B3" s="2">
        <v>15.3</v>
      </c>
      <c r="C3" s="3">
        <v>11.8</v>
      </c>
      <c r="E3" t="s">
        <v>4</v>
      </c>
      <c r="F3" t="str">
        <f>IF(COUNTIF(F5:G8,F5)=COUNT(F5:G8),"balanced","unbalanced")</f>
        <v>balanced</v>
      </c>
      <c r="J3" t="s">
        <v>5</v>
      </c>
      <c r="N3" s="1" t="s">
        <v>6</v>
      </c>
      <c r="O3" s="1">
        <v>0.05</v>
      </c>
      <c r="S3" s="7">
        <v>12.7</v>
      </c>
      <c r="T3" s="8">
        <v>8.3000000000000007</v>
      </c>
      <c r="U3" s="4">
        <f t="shared" ref="U3:U5" si="0">AVERAGE(S3:T3)-U$6</f>
        <v>-1.4749999999999996</v>
      </c>
      <c r="W3" s="9">
        <f t="shared" ref="W3:X5" si="1">S3*$U3*S$6</f>
        <v>-35.123437499999987</v>
      </c>
      <c r="X3" s="10">
        <f t="shared" si="1"/>
        <v>22.954687499999974</v>
      </c>
    </row>
    <row r="4" spans="1:24" ht="15" thickTop="1" x14ac:dyDescent="0.35">
      <c r="A4" s="1" t="s">
        <v>7</v>
      </c>
      <c r="B4" s="7">
        <v>12.7</v>
      </c>
      <c r="C4" s="8">
        <v>8.3000000000000007</v>
      </c>
      <c r="F4" s="1" t="str">
        <f>B2</f>
        <v>X</v>
      </c>
      <c r="G4" s="1" t="str">
        <f>C2</f>
        <v>Y</v>
      </c>
      <c r="J4" s="11"/>
      <c r="K4" s="11" t="s">
        <v>8</v>
      </c>
      <c r="L4" s="11" t="s">
        <v>9</v>
      </c>
      <c r="M4" s="11" t="s">
        <v>10</v>
      </c>
      <c r="N4" s="11" t="s">
        <v>11</v>
      </c>
      <c r="O4" s="11" t="s">
        <v>12</v>
      </c>
      <c r="P4" s="11" t="s">
        <v>13</v>
      </c>
      <c r="S4" s="7">
        <v>12</v>
      </c>
      <c r="T4" s="8">
        <v>8.6</v>
      </c>
      <c r="U4" s="4">
        <f t="shared" si="0"/>
        <v>-1.6749999999999989</v>
      </c>
      <c r="W4" s="9">
        <f t="shared" si="1"/>
        <v>-37.687499999999979</v>
      </c>
      <c r="X4" s="10">
        <f t="shared" si="1"/>
        <v>27.009374999999956</v>
      </c>
    </row>
    <row r="5" spans="1:24" x14ac:dyDescent="0.35">
      <c r="A5" s="1" t="s">
        <v>14</v>
      </c>
      <c r="B5" s="7">
        <v>12</v>
      </c>
      <c r="C5" s="8">
        <v>8.6</v>
      </c>
      <c r="E5" t="str">
        <f>A3</f>
        <v>A</v>
      </c>
      <c r="F5" s="12">
        <f t="shared" ref="F5:G8" si="2">COUNT(B3)</f>
        <v>1</v>
      </c>
      <c r="G5" s="13">
        <f t="shared" si="2"/>
        <v>1</v>
      </c>
      <c r="H5">
        <f>COUNT(B3:C3)</f>
        <v>2</v>
      </c>
      <c r="J5" t="s">
        <v>15</v>
      </c>
      <c r="K5">
        <f>DEVSQ(H14:H17)*H5</f>
        <v>19.885000000000005</v>
      </c>
      <c r="L5">
        <f>COUNT(H14:H17)-1</f>
        <v>3</v>
      </c>
      <c r="M5">
        <f>K5/L5</f>
        <v>6.6283333333333347</v>
      </c>
      <c r="N5">
        <f>M5/M7</f>
        <v>65.196721311458774</v>
      </c>
      <c r="O5">
        <f>_xlfn.F.DIST.RT(N5,L5,L7)</f>
        <v>3.1377338137170605E-3</v>
      </c>
      <c r="P5">
        <f>K5/(K5+K7)</f>
        <v>0.98489351163942163</v>
      </c>
      <c r="S5" s="14">
        <v>15.4</v>
      </c>
      <c r="T5" s="15">
        <v>11.7</v>
      </c>
      <c r="U5" s="4">
        <f t="shared" si="0"/>
        <v>1.5750000000000011</v>
      </c>
      <c r="W5" s="16">
        <f t="shared" si="1"/>
        <v>45.478125000000034</v>
      </c>
      <c r="X5" s="17">
        <f t="shared" si="1"/>
        <v>-34.551562499999989</v>
      </c>
    </row>
    <row r="6" spans="1:24" x14ac:dyDescent="0.35">
      <c r="A6" s="1" t="s">
        <v>16</v>
      </c>
      <c r="B6" s="14">
        <v>15.4</v>
      </c>
      <c r="C6" s="15">
        <v>11.7</v>
      </c>
      <c r="E6" t="str">
        <f>A4</f>
        <v>B</v>
      </c>
      <c r="F6" s="18">
        <f t="shared" si="2"/>
        <v>1</v>
      </c>
      <c r="G6" s="19">
        <f t="shared" si="2"/>
        <v>1</v>
      </c>
      <c r="H6">
        <f>COUNT(B4:C4)</f>
        <v>2</v>
      </c>
      <c r="J6" t="s">
        <v>17</v>
      </c>
      <c r="K6">
        <f>DEVSQ(F18:G18)*F9</f>
        <v>28.124999999999972</v>
      </c>
      <c r="L6">
        <f>COUNT(F18:G18)-1</f>
        <v>1</v>
      </c>
      <c r="M6">
        <f>K6/L6</f>
        <v>28.124999999999972</v>
      </c>
      <c r="N6">
        <f>M6/M7</f>
        <v>276.6393442622242</v>
      </c>
      <c r="O6">
        <f>_xlfn.F.DIST.RT(N6,L6,L7)</f>
        <v>4.7312609203875567E-4</v>
      </c>
      <c r="P6">
        <f>K6/(K6+K7)</f>
        <v>0.98927189588462616</v>
      </c>
      <c r="S6" s="4">
        <f>AVERAGE(S2:S5)-$U6</f>
        <v>1.875</v>
      </c>
      <c r="T6" s="4">
        <f>AVERAGE(T2:T5)-$U6</f>
        <v>-1.8749999999999982</v>
      </c>
      <c r="U6" s="20">
        <f>AVERAGE(S2:T5)</f>
        <v>11.975</v>
      </c>
    </row>
    <row r="7" spans="1:24" x14ac:dyDescent="0.35">
      <c r="E7" t="str">
        <f>A5</f>
        <v>C</v>
      </c>
      <c r="F7" s="18">
        <f t="shared" si="2"/>
        <v>1</v>
      </c>
      <c r="G7" s="19">
        <f t="shared" si="2"/>
        <v>1</v>
      </c>
      <c r="H7">
        <f>COUNT(B5:C5)</f>
        <v>2</v>
      </c>
      <c r="J7" t="s">
        <v>18</v>
      </c>
      <c r="K7">
        <f>K9-K5-K6</f>
        <v>0.30500000000007788</v>
      </c>
      <c r="L7">
        <f>L6*L5</f>
        <v>3</v>
      </c>
      <c r="M7">
        <f>K7/L7</f>
        <v>0.10166666666669262</v>
      </c>
    </row>
    <row r="8" spans="1:24" x14ac:dyDescent="0.35">
      <c r="E8" t="str">
        <f>A6</f>
        <v>D</v>
      </c>
      <c r="F8" s="21">
        <f t="shared" si="2"/>
        <v>1</v>
      </c>
      <c r="G8" s="22">
        <f t="shared" si="2"/>
        <v>1</v>
      </c>
      <c r="H8">
        <f>COUNT(B6:C6)</f>
        <v>2</v>
      </c>
    </row>
    <row r="9" spans="1:24" x14ac:dyDescent="0.35">
      <c r="F9">
        <f>COUNT(B3:B6)</f>
        <v>4</v>
      </c>
      <c r="G9">
        <f>COUNT(C3:C6)</f>
        <v>4</v>
      </c>
      <c r="H9">
        <f>COUNT(B3:C6)</f>
        <v>8</v>
      </c>
      <c r="J9" s="23" t="s">
        <v>19</v>
      </c>
      <c r="K9" s="23">
        <f>M9*L9</f>
        <v>48.315000000000055</v>
      </c>
      <c r="L9" s="23">
        <f>H9-1</f>
        <v>7</v>
      </c>
      <c r="M9" s="23">
        <f>H26</f>
        <v>6.9021428571428647</v>
      </c>
      <c r="N9" s="23"/>
      <c r="O9" s="23"/>
      <c r="P9" s="23"/>
    </row>
    <row r="11" spans="1:24" ht="15" thickBot="1" x14ac:dyDescent="0.4">
      <c r="J11" t="s">
        <v>20</v>
      </c>
    </row>
    <row r="12" spans="1:24" ht="15" thickTop="1" x14ac:dyDescent="0.35">
      <c r="E12" t="s">
        <v>21</v>
      </c>
      <c r="J12" s="11"/>
      <c r="K12" s="11" t="s">
        <v>8</v>
      </c>
      <c r="L12" s="11" t="s">
        <v>9</v>
      </c>
      <c r="M12" s="11" t="s">
        <v>10</v>
      </c>
      <c r="N12" s="11" t="s">
        <v>11</v>
      </c>
      <c r="O12" s="11" t="s">
        <v>12</v>
      </c>
      <c r="P12" s="11" t="s">
        <v>13</v>
      </c>
    </row>
    <row r="13" spans="1:24" x14ac:dyDescent="0.35">
      <c r="F13" s="1" t="str">
        <f>B2</f>
        <v>X</v>
      </c>
      <c r="G13" s="1" t="str">
        <f>C2</f>
        <v>Y</v>
      </c>
      <c r="J13" t="s">
        <v>15</v>
      </c>
      <c r="K13">
        <f>K5</f>
        <v>19.885000000000005</v>
      </c>
      <c r="L13">
        <f>L5</f>
        <v>3</v>
      </c>
      <c r="M13">
        <f>K13/L13</f>
        <v>6.6283333333333347</v>
      </c>
      <c r="N13">
        <f>M13/M16</f>
        <v>49.264388545214565</v>
      </c>
      <c r="O13">
        <f>_xlfn.F.DIST.RT(N13,L13,L16)</f>
        <v>1.9960615581883015E-2</v>
      </c>
      <c r="P13">
        <f>K13/(K13+K16)</f>
        <v>0.98664825600344963</v>
      </c>
    </row>
    <row r="14" spans="1:24" x14ac:dyDescent="0.35">
      <c r="E14" t="str">
        <f>A3</f>
        <v>A</v>
      </c>
      <c r="F14" s="24">
        <f t="shared" ref="F14:G17" si="3">AVERAGE(B3)</f>
        <v>15.3</v>
      </c>
      <c r="G14" s="25">
        <f t="shared" si="3"/>
        <v>11.8</v>
      </c>
      <c r="H14" s="20">
        <f>AVERAGE(B3:C3)</f>
        <v>13.55</v>
      </c>
      <c r="J14" t="s">
        <v>17</v>
      </c>
      <c r="K14">
        <f>K6</f>
        <v>28.124999999999972</v>
      </c>
      <c r="L14">
        <f>L6</f>
        <v>1</v>
      </c>
      <c r="M14">
        <f>K14/L14</f>
        <v>28.124999999999972</v>
      </c>
      <c r="N14">
        <f>M14/M16</f>
        <v>209.03609673132883</v>
      </c>
      <c r="O14">
        <f>_xlfn.F.DIST.RT(N14,L14,L16)</f>
        <v>4.7498061810633697E-3</v>
      </c>
      <c r="P14">
        <f>K14/(K14+K16)</f>
        <v>0.99052294829663101</v>
      </c>
    </row>
    <row r="15" spans="1:24" x14ac:dyDescent="0.35">
      <c r="E15" t="str">
        <f>A4</f>
        <v>B</v>
      </c>
      <c r="F15" s="26">
        <f t="shared" si="3"/>
        <v>12.7</v>
      </c>
      <c r="G15" s="27">
        <f t="shared" si="3"/>
        <v>8.3000000000000007</v>
      </c>
      <c r="H15" s="20">
        <f>AVERAGE(B4:C4)</f>
        <v>10.5</v>
      </c>
      <c r="J15" t="s">
        <v>22</v>
      </c>
      <c r="K15">
        <f>SUM(W2:X5)^2*COUNT(W2:X5)/(K13*K14)</f>
        <v>3.5907719386470374E-2</v>
      </c>
      <c r="L15">
        <v>1</v>
      </c>
      <c r="M15">
        <f>K15/L15</f>
        <v>3.5907719386470374E-2</v>
      </c>
      <c r="N15">
        <f>M15/M16</f>
        <v>0.26688033788699167</v>
      </c>
      <c r="O15">
        <f>_xlfn.F.DIST.RT(N15,L15,L16)</f>
        <v>0.65688161300129355</v>
      </c>
      <c r="P15">
        <f>K15/(K15+K16)</f>
        <v>0.11773022749659412</v>
      </c>
      <c r="T15" s="28" cm="1">
        <f t="array" ref="T15">SUM(S2:T5*U2:U5*S6:T6)^2*COUNT(W2:X5)/(K13*K14)</f>
        <v>3.5907719386470374E-2</v>
      </c>
      <c r="V15" t="e" cm="1">
        <f t="array" aca="1" ref="V15" ca="1">FTEXT(T15)</f>
        <v>#NAME?</v>
      </c>
    </row>
    <row r="16" spans="1:24" x14ac:dyDescent="0.35">
      <c r="E16" t="str">
        <f>A5</f>
        <v>C</v>
      </c>
      <c r="F16" s="26">
        <f t="shared" si="3"/>
        <v>12</v>
      </c>
      <c r="G16" s="27">
        <f t="shared" si="3"/>
        <v>8.6</v>
      </c>
      <c r="H16" s="20">
        <f>AVERAGE(B5:C5)</f>
        <v>10.3</v>
      </c>
      <c r="J16" t="s">
        <v>18</v>
      </c>
      <c r="K16">
        <f>K7-K15</f>
        <v>0.26909228061360752</v>
      </c>
      <c r="L16">
        <f>L7-L15</f>
        <v>2</v>
      </c>
      <c r="M16">
        <f>K16/L16</f>
        <v>0.13454614030680376</v>
      </c>
    </row>
    <row r="17" spans="5:22" x14ac:dyDescent="0.35">
      <c r="E17" t="str">
        <f>A6</f>
        <v>D</v>
      </c>
      <c r="F17" s="29">
        <f t="shared" si="3"/>
        <v>15.4</v>
      </c>
      <c r="G17" s="30">
        <f t="shared" si="3"/>
        <v>11.7</v>
      </c>
      <c r="H17" s="20">
        <f>AVERAGE(B6:C6)</f>
        <v>13.55</v>
      </c>
      <c r="J17" s="23" t="s">
        <v>19</v>
      </c>
      <c r="K17" s="23">
        <f>K9</f>
        <v>48.315000000000055</v>
      </c>
      <c r="L17" s="23">
        <f>L9</f>
        <v>7</v>
      </c>
      <c r="M17" s="23">
        <f>M9</f>
        <v>6.9021428571428647</v>
      </c>
      <c r="N17" s="23"/>
      <c r="O17" s="23"/>
      <c r="P17" s="23"/>
      <c r="T17" s="28" cm="1">
        <f t="array" ref="T17">[1]!ADDIVITY_ANOVA(B3:C6)</f>
        <v>0.65688161300126158</v>
      </c>
      <c r="V17" t="e" cm="1">
        <f t="array" aca="1" ref="V17" ca="1">FTEXT(T17)</f>
        <v>#NAME?</v>
      </c>
    </row>
    <row r="18" spans="5:22" x14ac:dyDescent="0.35">
      <c r="F18" s="20">
        <f>AVERAGE(B3:B6)</f>
        <v>13.85</v>
      </c>
      <c r="G18" s="20">
        <f>AVERAGE(C3:C6)</f>
        <v>10.100000000000001</v>
      </c>
      <c r="H18" s="20">
        <f>AVERAGE(B3:C6)</f>
        <v>11.975</v>
      </c>
    </row>
    <row r="20" spans="5:22" x14ac:dyDescent="0.35">
      <c r="E20" t="s">
        <v>23</v>
      </c>
    </row>
    <row r="21" spans="5:22" x14ac:dyDescent="0.35">
      <c r="F21" s="1" t="str">
        <f>B2</f>
        <v>X</v>
      </c>
      <c r="G21" s="1" t="str">
        <f>C2</f>
        <v>Y</v>
      </c>
    </row>
    <row r="22" spans="5:22" x14ac:dyDescent="0.35">
      <c r="E22" t="str">
        <f>A3</f>
        <v>A</v>
      </c>
      <c r="F22" s="12" t="e">
        <f t="shared" ref="F22:G25" si="4">VAR(B3)</f>
        <v>#DIV/0!</v>
      </c>
      <c r="G22" s="13" t="e">
        <f t="shared" si="4"/>
        <v>#DIV/0!</v>
      </c>
      <c r="H22">
        <f>VAR(B3:C3)</f>
        <v>6.125</v>
      </c>
    </row>
    <row r="23" spans="5:22" x14ac:dyDescent="0.35">
      <c r="E23" t="str">
        <f>A4</f>
        <v>B</v>
      </c>
      <c r="F23" s="18" t="e">
        <f t="shared" si="4"/>
        <v>#DIV/0!</v>
      </c>
      <c r="G23" s="19" t="e">
        <f t="shared" si="4"/>
        <v>#DIV/0!</v>
      </c>
      <c r="H23">
        <f>VAR(B4:C4)</f>
        <v>9.6800000000000068</v>
      </c>
    </row>
    <row r="24" spans="5:22" x14ac:dyDescent="0.35">
      <c r="E24" t="str">
        <f>A5</f>
        <v>C</v>
      </c>
      <c r="F24" s="18" t="e">
        <f t="shared" si="4"/>
        <v>#DIV/0!</v>
      </c>
      <c r="G24" s="19" t="e">
        <f t="shared" si="4"/>
        <v>#DIV/0!</v>
      </c>
      <c r="H24">
        <f>VAR(B5:C5)</f>
        <v>5.7799999999999443</v>
      </c>
    </row>
    <row r="25" spans="5:22" x14ac:dyDescent="0.35">
      <c r="E25" t="str">
        <f>A6</f>
        <v>D</v>
      </c>
      <c r="F25" s="21" t="e">
        <f t="shared" si="4"/>
        <v>#DIV/0!</v>
      </c>
      <c r="G25" s="22" t="e">
        <f t="shared" si="4"/>
        <v>#DIV/0!</v>
      </c>
      <c r="H25">
        <f>VAR(B6:C6)</f>
        <v>6.8449999999999704</v>
      </c>
    </row>
    <row r="26" spans="5:22" x14ac:dyDescent="0.35">
      <c r="F26">
        <f>VAR(B3:B6)</f>
        <v>3.0833333333333335</v>
      </c>
      <c r="G26">
        <f>VAR(C3:C6)</f>
        <v>3.6466666666666279</v>
      </c>
      <c r="H26">
        <f>VAR(B3:C6)</f>
        <v>6.9021428571428647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2022-11-20T15:43:39Z</dcterms:created>
  <dcterms:modified xsi:type="dcterms:W3CDTF">2022-11-22T09:07:35Z</dcterms:modified>
</cp:coreProperties>
</file>