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1006E9D9-6C07-4C48-B9E8-49F5B133E0B4}" xr6:coauthVersionLast="47" xr6:coauthVersionMax="47" xr10:uidLastSave="{00000000-0000-0000-0000-000000000000}"/>
  <bookViews>
    <workbookView xWindow="-110" yWindow="-110" windowWidth="19420" windowHeight="10300" xr2:uid="{0B237F4D-E401-4564-84D1-57EDE5EAE90D}"/>
  </bookViews>
  <sheets>
    <sheet name="Title" sheetId="3" r:id="rId1"/>
    <sheet name="Sim 1" sheetId="1" r:id="rId2"/>
    <sheet name="Sim 2" sheetId="2" r:id="rId3"/>
  </sheets>
  <externalReferences>
    <externalReference r:id="rId4"/>
    <externalReference r:id="rId5"/>
  </externalReferences>
  <definedNames>
    <definedName name="r_0">[2]Sheet17!$A$3:$A$264</definedName>
    <definedName name="r_1">[2]Sheet17!$B$3:$B$264</definedName>
    <definedName name="r_2">[2]Sheet17!$C$3:$C$264</definedName>
    <definedName name="r_3">[2]Sheet17!$D$3:$D$264</definedName>
    <definedName name="r_4">[2]Sheet17!$E$3:$E$264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 a="1"/>
  <c r="H21" i="2" s="1"/>
  <c r="H12" i="2"/>
  <c r="O11" i="2"/>
  <c r="P11" i="2" s="1"/>
  <c r="M11" i="2"/>
  <c r="O10" i="2"/>
  <c r="P10" i="2" s="1"/>
  <c r="M10" i="2"/>
  <c r="I8" i="2"/>
  <c r="H8" i="2"/>
  <c r="G8" i="2"/>
  <c r="J7" i="2"/>
  <c r="F7" i="2"/>
  <c r="N6" i="2"/>
  <c r="M6" i="2"/>
  <c r="O6" i="2" s="1"/>
  <c r="N11" i="2" s="1"/>
  <c r="J6" i="2"/>
  <c r="F6" i="2"/>
  <c r="J5" i="2"/>
  <c r="F5" i="2"/>
  <c r="I4" i="2"/>
  <c r="H4" i="2"/>
  <c r="G4" i="2"/>
  <c r="F4" i="2"/>
  <c r="H19" i="1" a="1"/>
  <c r="H19" i="1" s="1"/>
  <c r="H18" i="1" a="1"/>
  <c r="H18" i="1" s="1"/>
  <c r="H15" i="1" a="1"/>
  <c r="H15" i="1" s="1"/>
  <c r="H14" i="1" a="1"/>
  <c r="H14" i="1" s="1"/>
  <c r="H21" i="1" s="1"/>
  <c r="AA7" i="1"/>
  <c r="D7" i="1"/>
  <c r="C7" i="1"/>
  <c r="E7" i="1" s="1"/>
  <c r="B7" i="1"/>
  <c r="E6" i="1"/>
  <c r="AA5" i="1"/>
  <c r="AA9" i="1" s="1"/>
  <c r="E5" i="1"/>
  <c r="AA4" i="1"/>
  <c r="G4" i="1" a="1"/>
  <c r="G12" i="1" s="1"/>
  <c r="E4" i="1"/>
  <c r="X3" i="1" a="1"/>
  <c r="X26" i="1" s="1"/>
  <c r="W3" i="1" a="1"/>
  <c r="W30" i="1" s="1"/>
  <c r="V3" i="1" a="1"/>
  <c r="V30" i="1" s="1"/>
  <c r="U11" i="1"/>
  <c r="U3" i="1" a="1"/>
  <c r="U26" i="1" s="1"/>
  <c r="T3" i="1" a="1"/>
  <c r="T26" i="1" s="1"/>
  <c r="S3" i="1" a="1"/>
  <c r="S24" i="1" s="1"/>
  <c r="R3" i="1" a="1"/>
  <c r="R30" i="1" s="1"/>
  <c r="Q3" i="1" a="1"/>
  <c r="Q26" i="1" s="1"/>
  <c r="P3" i="1" a="1"/>
  <c r="P26" i="1" s="1"/>
  <c r="O3" i="1" a="1"/>
  <c r="O31" i="1" s="1"/>
  <c r="S2" i="1"/>
  <c r="T2" i="1" s="1"/>
  <c r="U2" i="1" s="1"/>
  <c r="V2" i="1" s="1"/>
  <c r="W2" i="1" s="1"/>
  <c r="X2" i="1" s="1"/>
  <c r="R2" i="1"/>
  <c r="Q2" i="1"/>
  <c r="P2" i="1"/>
  <c r="N2" i="1"/>
  <c r="U16" i="1" l="1"/>
  <c r="U4" i="1"/>
  <c r="O4" i="1"/>
  <c r="O16" i="1"/>
  <c r="O20" i="1"/>
  <c r="T25" i="1"/>
  <c r="U19" i="1"/>
  <c r="T30" i="1"/>
  <c r="U27" i="1"/>
  <c r="X9" i="1"/>
  <c r="U28" i="1"/>
  <c r="X25" i="1"/>
  <c r="W11" i="1"/>
  <c r="T9" i="1"/>
  <c r="W19" i="1"/>
  <c r="U3" i="1"/>
  <c r="U33" i="1" s="1" a="1"/>
  <c r="U33" i="1" s="1"/>
  <c r="U34" i="1" s="1"/>
  <c r="O8" i="1"/>
  <c r="T6" i="1"/>
  <c r="U12" i="1"/>
  <c r="W15" i="1"/>
  <c r="Q3" i="1"/>
  <c r="Q33" i="1" s="1" a="1"/>
  <c r="Q33" i="1" s="1"/>
  <c r="Q34" i="1" s="1"/>
  <c r="Q19" i="1"/>
  <c r="S31" i="1"/>
  <c r="O12" i="1"/>
  <c r="Q4" i="1"/>
  <c r="Q20" i="1"/>
  <c r="S4" i="1"/>
  <c r="U15" i="1"/>
  <c r="U31" i="1"/>
  <c r="W16" i="1"/>
  <c r="X17" i="1"/>
  <c r="Q6" i="1"/>
  <c r="S12" i="1"/>
  <c r="W23" i="1"/>
  <c r="Q22" i="1"/>
  <c r="S7" i="1"/>
  <c r="O24" i="1"/>
  <c r="Q11" i="1"/>
  <c r="Q27" i="1"/>
  <c r="S15" i="1"/>
  <c r="T14" i="1"/>
  <c r="U6" i="1"/>
  <c r="U20" i="1"/>
  <c r="W3" i="1"/>
  <c r="W33" i="1" s="1" a="1"/>
  <c r="W33" i="1" s="1"/>
  <c r="W34" i="1" s="1"/>
  <c r="W24" i="1"/>
  <c r="Q8" i="1"/>
  <c r="O28" i="1"/>
  <c r="Q12" i="1"/>
  <c r="Q28" i="1"/>
  <c r="S20" i="1"/>
  <c r="T17" i="1"/>
  <c r="U7" i="1"/>
  <c r="U23" i="1"/>
  <c r="W7" i="1"/>
  <c r="W27" i="1"/>
  <c r="Q24" i="1"/>
  <c r="Q14" i="1"/>
  <c r="Q30" i="1"/>
  <c r="S23" i="1"/>
  <c r="T22" i="1"/>
  <c r="U8" i="1"/>
  <c r="U24" i="1"/>
  <c r="W8" i="1"/>
  <c r="W31" i="1"/>
  <c r="Q16" i="1"/>
  <c r="S28" i="1"/>
  <c r="N10" i="2"/>
  <c r="P14" i="1"/>
  <c r="O9" i="1"/>
  <c r="O17" i="1"/>
  <c r="O25" i="1"/>
  <c r="P3" i="1"/>
  <c r="P33" i="1" s="1" a="1"/>
  <c r="P33" i="1" s="1"/>
  <c r="P34" i="1" s="1"/>
  <c r="P11" i="1"/>
  <c r="P19" i="1"/>
  <c r="P27" i="1"/>
  <c r="Q5" i="1"/>
  <c r="Q13" i="1"/>
  <c r="Q21" i="1"/>
  <c r="Q29" i="1"/>
  <c r="R7" i="1"/>
  <c r="R15" i="1"/>
  <c r="R23" i="1"/>
  <c r="R31" i="1"/>
  <c r="S9" i="1"/>
  <c r="S17" i="1"/>
  <c r="S25" i="1"/>
  <c r="T3" i="1"/>
  <c r="T33" i="1" s="1" a="1"/>
  <c r="T33" i="1" s="1"/>
  <c r="T34" i="1" s="1"/>
  <c r="T11" i="1"/>
  <c r="T19" i="1"/>
  <c r="T27" i="1"/>
  <c r="U5" i="1"/>
  <c r="U13" i="1"/>
  <c r="U21" i="1"/>
  <c r="U29" i="1"/>
  <c r="V7" i="1"/>
  <c r="V15" i="1"/>
  <c r="V23" i="1"/>
  <c r="V31" i="1"/>
  <c r="W9" i="1"/>
  <c r="W17" i="1"/>
  <c r="W25" i="1"/>
  <c r="X3" i="1"/>
  <c r="X33" i="1" s="1" a="1"/>
  <c r="X33" i="1" s="1"/>
  <c r="X34" i="1" s="1"/>
  <c r="X11" i="1"/>
  <c r="X19" i="1"/>
  <c r="X27" i="1"/>
  <c r="H4" i="1"/>
  <c r="G7" i="1"/>
  <c r="I9" i="1"/>
  <c r="H12" i="1"/>
  <c r="AA8" i="1"/>
  <c r="G18" i="2"/>
  <c r="O10" i="1"/>
  <c r="O18" i="1"/>
  <c r="O26" i="1"/>
  <c r="P4" i="1"/>
  <c r="P12" i="1"/>
  <c r="P20" i="1"/>
  <c r="P28" i="1"/>
  <c r="R8" i="1"/>
  <c r="R16" i="1"/>
  <c r="R24" i="1"/>
  <c r="S10" i="1"/>
  <c r="S18" i="1"/>
  <c r="S26" i="1"/>
  <c r="T4" i="1"/>
  <c r="T12" i="1"/>
  <c r="T20" i="1"/>
  <c r="T28" i="1"/>
  <c r="U14" i="1"/>
  <c r="U22" i="1"/>
  <c r="U30" i="1"/>
  <c r="V8" i="1"/>
  <c r="V16" i="1"/>
  <c r="V24" i="1"/>
  <c r="W10" i="1"/>
  <c r="W18" i="1"/>
  <c r="W26" i="1"/>
  <c r="X4" i="1"/>
  <c r="X12" i="1"/>
  <c r="X20" i="1"/>
  <c r="X28" i="1"/>
  <c r="I4" i="1"/>
  <c r="H7" i="1"/>
  <c r="G10" i="1"/>
  <c r="I12" i="1"/>
  <c r="H18" i="2"/>
  <c r="O3" i="1"/>
  <c r="O33" i="1" s="1" a="1"/>
  <c r="O33" i="1" s="1"/>
  <c r="O34" i="1" s="1"/>
  <c r="O11" i="1"/>
  <c r="O19" i="1"/>
  <c r="O27" i="1"/>
  <c r="P5" i="1"/>
  <c r="P13" i="1"/>
  <c r="P21" i="1"/>
  <c r="P29" i="1"/>
  <c r="Q7" i="1"/>
  <c r="Q15" i="1"/>
  <c r="Q23" i="1"/>
  <c r="Q31" i="1"/>
  <c r="R9" i="1"/>
  <c r="R17" i="1"/>
  <c r="R25" i="1"/>
  <c r="S3" i="1"/>
  <c r="S33" i="1" s="1" a="1"/>
  <c r="S33" i="1" s="1"/>
  <c r="S34" i="1" s="1"/>
  <c r="S11" i="1"/>
  <c r="S19" i="1"/>
  <c r="S27" i="1"/>
  <c r="T5" i="1"/>
  <c r="T13" i="1"/>
  <c r="T21" i="1"/>
  <c r="T29" i="1"/>
  <c r="V9" i="1"/>
  <c r="V17" i="1"/>
  <c r="V25" i="1"/>
  <c r="X5" i="1"/>
  <c r="X13" i="1"/>
  <c r="X21" i="1"/>
  <c r="X29" i="1"/>
  <c r="G5" i="1"/>
  <c r="I7" i="1"/>
  <c r="H10" i="1"/>
  <c r="G19" i="2"/>
  <c r="R10" i="1"/>
  <c r="R26" i="1"/>
  <c r="V10" i="1"/>
  <c r="V18" i="1"/>
  <c r="V26" i="1"/>
  <c r="W4" i="1"/>
  <c r="W12" i="1"/>
  <c r="W20" i="1"/>
  <c r="W28" i="1"/>
  <c r="X6" i="1"/>
  <c r="X14" i="1"/>
  <c r="X22" i="1"/>
  <c r="X30" i="1"/>
  <c r="H5" i="1"/>
  <c r="G8" i="1"/>
  <c r="I10" i="1"/>
  <c r="J8" i="2"/>
  <c r="L6" i="2" s="1"/>
  <c r="Q11" i="2" s="1"/>
  <c r="H19" i="2"/>
  <c r="O5" i="1"/>
  <c r="O13" i="1"/>
  <c r="O21" i="1"/>
  <c r="O29" i="1"/>
  <c r="P7" i="1"/>
  <c r="P15" i="1"/>
  <c r="P23" i="1"/>
  <c r="P31" i="1"/>
  <c r="Q9" i="1"/>
  <c r="Q17" i="1"/>
  <c r="Q25" i="1"/>
  <c r="R3" i="1"/>
  <c r="R33" i="1" s="1" a="1"/>
  <c r="R33" i="1" s="1"/>
  <c r="R34" i="1" s="1"/>
  <c r="R11" i="1"/>
  <c r="R19" i="1"/>
  <c r="R27" i="1"/>
  <c r="S5" i="1"/>
  <c r="S13" i="1"/>
  <c r="S21" i="1"/>
  <c r="S29" i="1"/>
  <c r="T7" i="1"/>
  <c r="T15" i="1"/>
  <c r="T23" i="1"/>
  <c r="T31" i="1"/>
  <c r="U9" i="1"/>
  <c r="U17" i="1"/>
  <c r="U25" i="1"/>
  <c r="V3" i="1"/>
  <c r="V33" i="1" s="1" a="1"/>
  <c r="V33" i="1" s="1"/>
  <c r="V34" i="1" s="1"/>
  <c r="V11" i="1"/>
  <c r="V19" i="1"/>
  <c r="V27" i="1"/>
  <c r="W5" i="1"/>
  <c r="W13" i="1"/>
  <c r="W21" i="1"/>
  <c r="W29" i="1"/>
  <c r="X7" i="1"/>
  <c r="X15" i="1"/>
  <c r="X23" i="1"/>
  <c r="X31" i="1"/>
  <c r="I5" i="1"/>
  <c r="H8" i="1"/>
  <c r="G11" i="1"/>
  <c r="G20" i="2"/>
  <c r="P6" i="1"/>
  <c r="P30" i="1"/>
  <c r="R18" i="1"/>
  <c r="O6" i="1"/>
  <c r="O14" i="1"/>
  <c r="O22" i="1"/>
  <c r="O30" i="1"/>
  <c r="P8" i="1"/>
  <c r="P16" i="1"/>
  <c r="P24" i="1"/>
  <c r="Q10" i="1"/>
  <c r="Q18" i="1"/>
  <c r="R4" i="1"/>
  <c r="R12" i="1"/>
  <c r="R20" i="1"/>
  <c r="R28" i="1"/>
  <c r="S6" i="1"/>
  <c r="S14" i="1"/>
  <c r="S22" i="1"/>
  <c r="S30" i="1"/>
  <c r="T8" i="1"/>
  <c r="T16" i="1"/>
  <c r="T24" i="1"/>
  <c r="U10" i="1"/>
  <c r="U18" i="1"/>
  <c r="V4" i="1"/>
  <c r="V12" i="1"/>
  <c r="V20" i="1"/>
  <c r="V28" i="1"/>
  <c r="W6" i="1"/>
  <c r="W14" i="1"/>
  <c r="W22" i="1"/>
  <c r="X8" i="1"/>
  <c r="X16" i="1"/>
  <c r="X24" i="1"/>
  <c r="G6" i="1"/>
  <c r="I8" i="1"/>
  <c r="H11" i="1"/>
  <c r="H20" i="2"/>
  <c r="P22" i="1"/>
  <c r="O7" i="1"/>
  <c r="O15" i="1"/>
  <c r="O23" i="1"/>
  <c r="P9" i="1"/>
  <c r="P17" i="1"/>
  <c r="P25" i="1"/>
  <c r="R5" i="1"/>
  <c r="R13" i="1"/>
  <c r="R21" i="1"/>
  <c r="R29" i="1"/>
  <c r="V5" i="1"/>
  <c r="V13" i="1"/>
  <c r="V21" i="1"/>
  <c r="V29" i="1"/>
  <c r="H6" i="1"/>
  <c r="G9" i="1"/>
  <c r="I11" i="1"/>
  <c r="G21" i="2"/>
  <c r="P10" i="1"/>
  <c r="P18" i="1"/>
  <c r="R6" i="1"/>
  <c r="R14" i="1"/>
  <c r="R22" i="1"/>
  <c r="S8" i="1"/>
  <c r="S16" i="1"/>
  <c r="T10" i="1"/>
  <c r="T18" i="1"/>
  <c r="V6" i="1"/>
  <c r="V14" i="1"/>
  <c r="V22" i="1"/>
  <c r="X10" i="1"/>
  <c r="X18" i="1"/>
  <c r="G4" i="1"/>
  <c r="K3" i="1" s="1" a="1"/>
  <c r="I6" i="1"/>
  <c r="H9" i="1"/>
  <c r="Q10" i="2" l="1"/>
  <c r="G5" i="2" a="1"/>
  <c r="K31" i="1"/>
  <c r="N31" i="1" s="1"/>
  <c r="K27" i="1"/>
  <c r="N27" i="1" s="1"/>
  <c r="K23" i="1"/>
  <c r="N23" i="1" s="1"/>
  <c r="K19" i="1"/>
  <c r="N19" i="1" s="1"/>
  <c r="K15" i="1"/>
  <c r="N15" i="1" s="1"/>
  <c r="K11" i="1"/>
  <c r="N11" i="1" s="1"/>
  <c r="K7" i="1"/>
  <c r="N7" i="1" s="1"/>
  <c r="K3" i="1"/>
  <c r="N3" i="1" s="1"/>
  <c r="L29" i="1"/>
  <c r="L17" i="1"/>
  <c r="L5" i="1"/>
  <c r="L30" i="1"/>
  <c r="L26" i="1"/>
  <c r="L22" i="1"/>
  <c r="L18" i="1"/>
  <c r="L14" i="1"/>
  <c r="L10" i="1"/>
  <c r="L6" i="1"/>
  <c r="L21" i="1"/>
  <c r="L9" i="1"/>
  <c r="K30" i="1"/>
  <c r="N30" i="1" s="1"/>
  <c r="K26" i="1"/>
  <c r="N26" i="1" s="1"/>
  <c r="K22" i="1"/>
  <c r="N22" i="1" s="1"/>
  <c r="K18" i="1"/>
  <c r="N18" i="1" s="1"/>
  <c r="K14" i="1"/>
  <c r="N14" i="1" s="1"/>
  <c r="K10" i="1"/>
  <c r="N10" i="1" s="1"/>
  <c r="K6" i="1"/>
  <c r="N6" i="1" s="1"/>
  <c r="L13" i="1"/>
  <c r="K29" i="1"/>
  <c r="N29" i="1" s="1"/>
  <c r="K25" i="1"/>
  <c r="N25" i="1" s="1"/>
  <c r="K21" i="1"/>
  <c r="N21" i="1" s="1"/>
  <c r="K17" i="1"/>
  <c r="N17" i="1" s="1"/>
  <c r="K13" i="1"/>
  <c r="N13" i="1" s="1"/>
  <c r="K9" i="1"/>
  <c r="N9" i="1" s="1"/>
  <c r="K5" i="1"/>
  <c r="N5" i="1" s="1"/>
  <c r="L8" i="1"/>
  <c r="L23" i="1"/>
  <c r="L3" i="1"/>
  <c r="L25" i="1"/>
  <c r="L28" i="1"/>
  <c r="L24" i="1"/>
  <c r="L20" i="1"/>
  <c r="L16" i="1"/>
  <c r="L12" i="1"/>
  <c r="L4" i="1"/>
  <c r="L11" i="1"/>
  <c r="K28" i="1"/>
  <c r="N28" i="1" s="1"/>
  <c r="K24" i="1"/>
  <c r="N24" i="1" s="1"/>
  <c r="K20" i="1"/>
  <c r="N20" i="1" s="1"/>
  <c r="K16" i="1"/>
  <c r="N16" i="1" s="1"/>
  <c r="K12" i="1"/>
  <c r="N12" i="1" s="1"/>
  <c r="K8" i="1"/>
  <c r="N8" i="1" s="1"/>
  <c r="K4" i="1"/>
  <c r="N4" i="1" s="1"/>
  <c r="L31" i="1"/>
  <c r="L27" i="1"/>
  <c r="L19" i="1"/>
  <c r="L15" i="1"/>
  <c r="L7" i="1"/>
  <c r="H5" i="2" l="1"/>
  <c r="I7" i="2"/>
  <c r="G5" i="2"/>
  <c r="H7" i="2"/>
  <c r="G7" i="2"/>
  <c r="I6" i="2"/>
  <c r="H6" i="2"/>
  <c r="G6" i="2"/>
  <c r="I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<sst xmlns="http://schemas.openxmlformats.org/spreadsheetml/2006/main" count="61" uniqueCount="45">
  <si>
    <t>Reformatting the contingency table</t>
  </si>
  <si>
    <t>Row</t>
  </si>
  <si>
    <t>Column</t>
  </si>
  <si>
    <t>n</t>
  </si>
  <si>
    <t>Food</t>
  </si>
  <si>
    <t>Trip</t>
  </si>
  <si>
    <t>Clothes</t>
  </si>
  <si>
    <t>Value</t>
  </si>
  <si>
    <t>m</t>
  </si>
  <si>
    <t>Grp A</t>
  </si>
  <si>
    <t>p-value</t>
  </si>
  <si>
    <t>Grp B</t>
  </si>
  <si>
    <t>s.e.</t>
  </si>
  <si>
    <t>Grp C</t>
  </si>
  <si>
    <t>alpha</t>
  </si>
  <si>
    <t>zcrit</t>
  </si>
  <si>
    <t>lower</t>
  </si>
  <si>
    <t>upper</t>
  </si>
  <si>
    <t>chi-sq</t>
  </si>
  <si>
    <t>stat</t>
  </si>
  <si>
    <t>count</t>
  </si>
  <si>
    <t>Quasi-exact test</t>
  </si>
  <si>
    <t>Expected Values</t>
  </si>
  <si>
    <t>Chi-Square Test</t>
  </si>
  <si>
    <t>Total</t>
  </si>
  <si>
    <t>SUMMARY</t>
  </si>
  <si>
    <t>Alpha</t>
  </si>
  <si>
    <t>Count</t>
  </si>
  <si>
    <t>Rows</t>
  </si>
  <si>
    <t>Cols</t>
  </si>
  <si>
    <t>df</t>
  </si>
  <si>
    <t>CHI-SQUARE</t>
  </si>
  <si>
    <t xml:space="preserve"> </t>
  </si>
  <si>
    <t>x-crit</t>
  </si>
  <si>
    <t>sig</t>
  </si>
  <si>
    <t>Cramer V</t>
  </si>
  <si>
    <t>Fisher Exact Test</t>
  </si>
  <si>
    <t>Pearson's</t>
  </si>
  <si>
    <t>Max likelihood</t>
  </si>
  <si>
    <t>Chi-square Simulation Test</t>
  </si>
  <si>
    <t># of iter</t>
  </si>
  <si>
    <t>Real Statistics Using Excel</t>
  </si>
  <si>
    <t>Fisher's Exact Test</t>
  </si>
  <si>
    <t>Updated</t>
  </si>
  <si>
    <t>Copyright © 2013 - 2022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</si>
</sst>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0" fillId="0" borderId="6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AddIns/XRealStats.xla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Anova2Std"/>
      <definedName name="CHI_MAX2"/>
      <definedName name="CHI_STAT"/>
      <definedName name="CHI_STAT2"/>
      <definedName name="CHI_TEST"/>
      <definedName name="CHISQ_INV_RT"/>
      <definedName name="CHISQ_SIM"/>
      <definedName name="CHISQ_STAT"/>
      <definedName name="CHISQ_TEST"/>
      <definedName name="FISHERTEST"/>
      <definedName name="Freq2RAW"/>
      <definedName name="SHUFFLE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BC43-11A6-4C38-8D77-584A6F3AA185}">
  <sheetPr codeName="Sheet1"/>
  <dimension ref="A1:B6"/>
  <sheetViews>
    <sheetView tabSelected="1" workbookViewId="0"/>
  </sheetViews>
  <sheetFormatPr defaultRowHeight="14.5" x14ac:dyDescent="0.35"/>
  <cols>
    <col min="2" max="2" width="8.90625" bestFit="1" customWidth="1"/>
  </cols>
  <sheetData>
    <row r="1" spans="1:2" x14ac:dyDescent="0.35">
      <c r="A1" t="s">
        <v>41</v>
      </c>
    </row>
    <row r="2" spans="1:2" x14ac:dyDescent="0.35">
      <c r="A2" t="s">
        <v>42</v>
      </c>
    </row>
    <row r="4" spans="1:2" x14ac:dyDescent="0.35">
      <c r="A4" t="s">
        <v>43</v>
      </c>
      <c r="B4" s="26">
        <v>44758</v>
      </c>
    </row>
    <row r="6" spans="1:2" x14ac:dyDescent="0.35">
      <c r="A6" s="27" t="s">
        <v>44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9797D-F48C-4CF2-96B4-47BF7E8D9C9D}">
  <sheetPr codeName="Sheet89"/>
  <dimension ref="A1:AA34"/>
  <sheetViews>
    <sheetView workbookViewId="0"/>
  </sheetViews>
  <sheetFormatPr defaultRowHeight="14.5" x14ac:dyDescent="0.35"/>
  <cols>
    <col min="1" max="5" width="6.6328125" customWidth="1"/>
    <col min="6" max="6" width="3.6328125" customWidth="1"/>
    <col min="10" max="10" width="3.6328125" customWidth="1"/>
    <col min="11" max="12" width="8.7265625" style="2"/>
    <col min="13" max="13" width="3.6328125" customWidth="1"/>
    <col min="14" max="24" width="8.7265625" style="2"/>
  </cols>
  <sheetData>
    <row r="1" spans="1:27" x14ac:dyDescent="0.35">
      <c r="A1" s="1" t="s">
        <v>0</v>
      </c>
    </row>
    <row r="2" spans="1:27" x14ac:dyDescent="0.35">
      <c r="K2" s="3" t="s">
        <v>1</v>
      </c>
      <c r="L2" s="3" t="s">
        <v>2</v>
      </c>
      <c r="N2" s="3" t="str">
        <f>K2</f>
        <v>Row</v>
      </c>
      <c r="O2" s="3">
        <v>1</v>
      </c>
      <c r="P2" s="3">
        <f>O2+1</f>
        <v>2</v>
      </c>
      <c r="Q2" s="3">
        <f t="shared" ref="Q2:X2" si="0">P2+1</f>
        <v>3</v>
      </c>
      <c r="R2" s="3">
        <f t="shared" si="0"/>
        <v>4</v>
      </c>
      <c r="S2" s="3">
        <f t="shared" si="0"/>
        <v>5</v>
      </c>
      <c r="T2" s="3">
        <f t="shared" si="0"/>
        <v>6</v>
      </c>
      <c r="U2" s="3">
        <f t="shared" si="0"/>
        <v>7</v>
      </c>
      <c r="V2" s="3">
        <f t="shared" si="0"/>
        <v>8</v>
      </c>
      <c r="W2" s="3">
        <f t="shared" si="0"/>
        <v>9</v>
      </c>
      <c r="X2" s="3">
        <f t="shared" si="0"/>
        <v>10</v>
      </c>
      <c r="Z2" t="s">
        <v>3</v>
      </c>
      <c r="AA2" s="4">
        <v>2</v>
      </c>
    </row>
    <row r="3" spans="1:27" x14ac:dyDescent="0.35">
      <c r="B3" s="2" t="s">
        <v>4</v>
      </c>
      <c r="C3" s="2" t="s">
        <v>5</v>
      </c>
      <c r="D3" s="2" t="s">
        <v>6</v>
      </c>
      <c r="E3" s="2"/>
      <c r="G3" s="3" t="s">
        <v>1</v>
      </c>
      <c r="H3" s="3" t="s">
        <v>2</v>
      </c>
      <c r="I3" s="3" t="s">
        <v>7</v>
      </c>
      <c r="K3" s="2" t="e">
        <f t="array" aca="1" ref="K3:L31" ca="1">[1]!Freq2RAW(_xlfn.ANCHORARRAY(G4))</f>
        <v>#NAME?</v>
      </c>
      <c r="L3" s="2" t="e">
        <f ca="1"/>
        <v>#NAME?</v>
      </c>
      <c r="N3" s="2" t="e">
        <f t="shared" ref="N3:N31" ca="1" si="1">K3</f>
        <v>#NAME?</v>
      </c>
      <c r="O3" s="2" t="e">
        <f t="array" aca="1" ref="O3:O31" ca="1">[1]!SHUFFLES($L3:$L31)</f>
        <v>#NAME?</v>
      </c>
      <c r="P3" s="2" t="e">
        <f t="array" aca="1" ref="P3:P31" ca="1">[1]!SHUFFLES($L3:$L31)</f>
        <v>#NAME?</v>
      </c>
      <c r="Q3" s="2" t="e">
        <f t="array" aca="1" ref="Q3:Q31" ca="1">[1]!SHUFFLES($L3:$L31)</f>
        <v>#NAME?</v>
      </c>
      <c r="R3" s="2" t="e">
        <f t="array" aca="1" ref="R3:R31" ca="1">[1]!SHUFFLES($L3:$L31)</f>
        <v>#NAME?</v>
      </c>
      <c r="S3" s="2" t="e">
        <f t="array" aca="1" ref="S3:S31" ca="1">[1]!SHUFFLES($L3:$L31)</f>
        <v>#NAME?</v>
      </c>
      <c r="T3" s="2" t="e">
        <f t="array" aca="1" ref="T3:T31" ca="1">[1]!SHUFFLES($L3:$L31)</f>
        <v>#NAME?</v>
      </c>
      <c r="U3" s="2" t="e">
        <f t="array" aca="1" ref="U3:U31" ca="1">[1]!SHUFFLES($L3:$L31)</f>
        <v>#NAME?</v>
      </c>
      <c r="V3" s="2" t="e">
        <f t="array" aca="1" ref="V3:V31" ca="1">[1]!SHUFFLES($L3:$L31)</f>
        <v>#NAME?</v>
      </c>
      <c r="W3" s="2" t="e">
        <f t="array" aca="1" ref="W3:W31" ca="1">[1]!SHUFFLES($L3:$L31)</f>
        <v>#NAME?</v>
      </c>
      <c r="X3" s="2" t="e">
        <f t="array" aca="1" ref="X3:X31" ca="1">[1]!SHUFFLES($L3:$L31)</f>
        <v>#NAME?</v>
      </c>
      <c r="Z3" t="s">
        <v>8</v>
      </c>
      <c r="AA3" s="6">
        <v>10</v>
      </c>
    </row>
    <row r="4" spans="1:27" x14ac:dyDescent="0.35">
      <c r="A4" t="s">
        <v>9</v>
      </c>
      <c r="B4" s="7">
        <v>3</v>
      </c>
      <c r="C4" s="8">
        <v>4</v>
      </c>
      <c r="D4" s="9">
        <v>2</v>
      </c>
      <c r="E4" s="2">
        <f>SUM(B4:D4)</f>
        <v>9</v>
      </c>
      <c r="G4" s="2" t="e">
        <f t="array" aca="1" ref="G4:I12" ca="1">[1]!Anova2Std(A3:D6)</f>
        <v>#NAME?</v>
      </c>
      <c r="H4" s="2" t="e">
        <f ca="1"/>
        <v>#NAME?</v>
      </c>
      <c r="I4" s="2" t="e">
        <f ca="1"/>
        <v>#NAME?</v>
      </c>
      <c r="K4" s="2" t="e">
        <f ca="1"/>
        <v>#NAME?</v>
      </c>
      <c r="L4" s="2" t="e">
        <f ca="1"/>
        <v>#NAME?</v>
      </c>
      <c r="N4" s="2" t="e">
        <f t="shared" ca="1" si="1"/>
        <v>#NAME?</v>
      </c>
      <c r="O4" s="2" t="e">
        <f ca="1"/>
        <v>#NAME?</v>
      </c>
      <c r="P4" s="2" t="e">
        <f ca="1"/>
        <v>#NAME?</v>
      </c>
      <c r="Q4" s="2" t="e">
        <f ca="1"/>
        <v>#NAME?</v>
      </c>
      <c r="R4" s="2" t="e">
        <f ca="1"/>
        <v>#NAME?</v>
      </c>
      <c r="S4" s="2" t="e">
        <f ca="1"/>
        <v>#NAME?</v>
      </c>
      <c r="T4" s="2" t="e">
        <f ca="1"/>
        <v>#NAME?</v>
      </c>
      <c r="U4" s="2" t="e">
        <f ca="1"/>
        <v>#NAME?</v>
      </c>
      <c r="V4" s="2" t="e">
        <f ca="1"/>
        <v>#NAME?</v>
      </c>
      <c r="W4" s="2" t="e">
        <f ca="1"/>
        <v>#NAME?</v>
      </c>
      <c r="X4" s="2" t="e">
        <f ca="1"/>
        <v>#NAME?</v>
      </c>
      <c r="Z4" t="s">
        <v>10</v>
      </c>
      <c r="AA4" s="6">
        <f>AA2/AA3</f>
        <v>0.2</v>
      </c>
    </row>
    <row r="5" spans="1:27" x14ac:dyDescent="0.35">
      <c r="A5" t="s">
        <v>11</v>
      </c>
      <c r="B5" s="10">
        <v>5</v>
      </c>
      <c r="C5" s="2">
        <v>1</v>
      </c>
      <c r="D5" s="11">
        <v>6</v>
      </c>
      <c r="E5" s="2">
        <f>SUM(B5:D5)</f>
        <v>12</v>
      </c>
      <c r="G5" s="2" t="e">
        <f ca="1"/>
        <v>#NAME?</v>
      </c>
      <c r="H5" s="2" t="e">
        <f ca="1"/>
        <v>#NAME?</v>
      </c>
      <c r="I5" s="2" t="e">
        <f ca="1"/>
        <v>#NAME?</v>
      </c>
      <c r="K5" s="2" t="e">
        <f ca="1"/>
        <v>#NAME?</v>
      </c>
      <c r="L5" s="2" t="e">
        <f ca="1"/>
        <v>#NAME?</v>
      </c>
      <c r="N5" s="2" t="e">
        <f t="shared" ca="1" si="1"/>
        <v>#NAME?</v>
      </c>
      <c r="O5" s="2" t="e">
        <f ca="1"/>
        <v>#NAME?</v>
      </c>
      <c r="P5" s="2" t="e">
        <f ca="1"/>
        <v>#NAME?</v>
      </c>
      <c r="Q5" s="2" t="e">
        <f ca="1"/>
        <v>#NAME?</v>
      </c>
      <c r="R5" s="2" t="e">
        <f ca="1"/>
        <v>#NAME?</v>
      </c>
      <c r="S5" s="2" t="e">
        <f ca="1"/>
        <v>#NAME?</v>
      </c>
      <c r="T5" s="2" t="e">
        <f ca="1"/>
        <v>#NAME?</v>
      </c>
      <c r="U5" s="2" t="e">
        <f ca="1"/>
        <v>#NAME?</v>
      </c>
      <c r="V5" s="2" t="e">
        <f ca="1"/>
        <v>#NAME?</v>
      </c>
      <c r="W5" s="2" t="e">
        <f ca="1"/>
        <v>#NAME?</v>
      </c>
      <c r="X5" s="2" t="e">
        <f ca="1"/>
        <v>#NAME?</v>
      </c>
      <c r="Z5" t="s">
        <v>12</v>
      </c>
      <c r="AA5" s="6">
        <f>SQRT(AA4*(1-AA4)/AA3)</f>
        <v>0.12649110640673519</v>
      </c>
    </row>
    <row r="6" spans="1:27" x14ac:dyDescent="0.35">
      <c r="A6" t="s">
        <v>13</v>
      </c>
      <c r="B6" s="12">
        <v>2</v>
      </c>
      <c r="C6" s="5">
        <v>5</v>
      </c>
      <c r="D6" s="13">
        <v>1</v>
      </c>
      <c r="E6" s="2">
        <f>SUM(B6:D6)</f>
        <v>8</v>
      </c>
      <c r="G6" s="2" t="e">
        <f ca="1"/>
        <v>#NAME?</v>
      </c>
      <c r="H6" s="2" t="e">
        <f ca="1"/>
        <v>#NAME?</v>
      </c>
      <c r="I6" s="2" t="e">
        <f ca="1"/>
        <v>#NAME?</v>
      </c>
      <c r="K6" s="2" t="e">
        <f ca="1"/>
        <v>#NAME?</v>
      </c>
      <c r="L6" s="2" t="e">
        <f ca="1"/>
        <v>#NAME?</v>
      </c>
      <c r="N6" s="2" t="e">
        <f t="shared" ca="1" si="1"/>
        <v>#NAME?</v>
      </c>
      <c r="O6" s="2" t="e">
        <f ca="1"/>
        <v>#NAME?</v>
      </c>
      <c r="P6" s="2" t="e">
        <f ca="1"/>
        <v>#NAME?</v>
      </c>
      <c r="Q6" s="2" t="e">
        <f ca="1"/>
        <v>#NAME?</v>
      </c>
      <c r="R6" s="2" t="e">
        <f ca="1"/>
        <v>#NAME?</v>
      </c>
      <c r="S6" s="2" t="e">
        <f ca="1"/>
        <v>#NAME?</v>
      </c>
      <c r="T6" s="2" t="e">
        <f ca="1"/>
        <v>#NAME?</v>
      </c>
      <c r="U6" s="2" t="e">
        <f ca="1"/>
        <v>#NAME?</v>
      </c>
      <c r="V6" s="2" t="e">
        <f ca="1"/>
        <v>#NAME?</v>
      </c>
      <c r="W6" s="2" t="e">
        <f ca="1"/>
        <v>#NAME?</v>
      </c>
      <c r="X6" s="2" t="e">
        <f ca="1"/>
        <v>#NAME?</v>
      </c>
      <c r="Z6" t="s">
        <v>14</v>
      </c>
      <c r="AA6" s="6">
        <v>0.01</v>
      </c>
    </row>
    <row r="7" spans="1:27" x14ac:dyDescent="0.35">
      <c r="B7" s="2">
        <f>SUM(B4:B6)</f>
        <v>10</v>
      </c>
      <c r="C7" s="2">
        <f>SUM(C4:C6)</f>
        <v>10</v>
      </c>
      <c r="D7" s="2">
        <f>SUM(D4:D6)</f>
        <v>9</v>
      </c>
      <c r="E7" s="2">
        <f>SUM(B7:D7)</f>
        <v>29</v>
      </c>
      <c r="G7" s="2" t="e">
        <f ca="1"/>
        <v>#NAME?</v>
      </c>
      <c r="H7" s="2" t="e">
        <f ca="1"/>
        <v>#NAME?</v>
      </c>
      <c r="I7" s="2" t="e">
        <f ca="1"/>
        <v>#NAME?</v>
      </c>
      <c r="K7" s="2" t="e">
        <f ca="1"/>
        <v>#NAME?</v>
      </c>
      <c r="L7" s="2" t="e">
        <f ca="1"/>
        <v>#NAME?</v>
      </c>
      <c r="N7" s="2" t="e">
        <f t="shared" ca="1" si="1"/>
        <v>#NAME?</v>
      </c>
      <c r="O7" s="2" t="e">
        <f ca="1"/>
        <v>#NAME?</v>
      </c>
      <c r="P7" s="2" t="e">
        <f ca="1"/>
        <v>#NAME?</v>
      </c>
      <c r="Q7" s="2" t="e">
        <f ca="1"/>
        <v>#NAME?</v>
      </c>
      <c r="R7" s="2" t="e">
        <f ca="1"/>
        <v>#NAME?</v>
      </c>
      <c r="S7" s="2" t="e">
        <f ca="1"/>
        <v>#NAME?</v>
      </c>
      <c r="T7" s="2" t="e">
        <f ca="1"/>
        <v>#NAME?</v>
      </c>
      <c r="U7" s="2" t="e">
        <f ca="1"/>
        <v>#NAME?</v>
      </c>
      <c r="V7" s="2" t="e">
        <f ca="1"/>
        <v>#NAME?</v>
      </c>
      <c r="W7" s="2" t="e">
        <f ca="1"/>
        <v>#NAME?</v>
      </c>
      <c r="X7" s="2" t="e">
        <f ca="1"/>
        <v>#NAME?</v>
      </c>
      <c r="Z7" t="s">
        <v>15</v>
      </c>
      <c r="AA7" s="6">
        <f>NORMSINV(1-AA6/2)</f>
        <v>2.5758293035488999</v>
      </c>
    </row>
    <row r="8" spans="1:27" x14ac:dyDescent="0.35">
      <c r="G8" s="2" t="e">
        <f ca="1"/>
        <v>#NAME?</v>
      </c>
      <c r="H8" s="2" t="e">
        <f ca="1"/>
        <v>#NAME?</v>
      </c>
      <c r="I8" s="2" t="e">
        <f ca="1"/>
        <v>#NAME?</v>
      </c>
      <c r="K8" s="2" t="e">
        <f ca="1"/>
        <v>#NAME?</v>
      </c>
      <c r="L8" s="2" t="e">
        <f ca="1"/>
        <v>#NAME?</v>
      </c>
      <c r="N8" s="2" t="e">
        <f t="shared" ca="1" si="1"/>
        <v>#NAME?</v>
      </c>
      <c r="O8" s="2" t="e">
        <f ca="1"/>
        <v>#NAME?</v>
      </c>
      <c r="P8" s="2" t="e">
        <f ca="1"/>
        <v>#NAME?</v>
      </c>
      <c r="Q8" s="2" t="e">
        <f ca="1"/>
        <v>#NAME?</v>
      </c>
      <c r="R8" s="2" t="e">
        <f ca="1"/>
        <v>#NAME?</v>
      </c>
      <c r="S8" s="2" t="e">
        <f ca="1"/>
        <v>#NAME?</v>
      </c>
      <c r="T8" s="2" t="e">
        <f ca="1"/>
        <v>#NAME?</v>
      </c>
      <c r="U8" s="2" t="e">
        <f ca="1"/>
        <v>#NAME?</v>
      </c>
      <c r="V8" s="2" t="e">
        <f ca="1"/>
        <v>#NAME?</v>
      </c>
      <c r="W8" s="2" t="e">
        <f ca="1"/>
        <v>#NAME?</v>
      </c>
      <c r="X8" s="2" t="e">
        <f ca="1"/>
        <v>#NAME?</v>
      </c>
      <c r="Z8" t="s">
        <v>16</v>
      </c>
      <c r="AA8" s="6">
        <f>AA4-AA5*AA7</f>
        <v>-0.1258194985207905</v>
      </c>
    </row>
    <row r="9" spans="1:27" x14ac:dyDescent="0.35">
      <c r="G9" s="2" t="e">
        <f ca="1"/>
        <v>#NAME?</v>
      </c>
      <c r="H9" s="2" t="e">
        <f ca="1"/>
        <v>#NAME?</v>
      </c>
      <c r="I9" s="2" t="e">
        <f ca="1"/>
        <v>#NAME?</v>
      </c>
      <c r="K9" s="2" t="e">
        <f ca="1"/>
        <v>#NAME?</v>
      </c>
      <c r="L9" s="2" t="e">
        <f ca="1"/>
        <v>#NAME?</v>
      </c>
      <c r="N9" s="2" t="e">
        <f t="shared" ca="1" si="1"/>
        <v>#NAME?</v>
      </c>
      <c r="O9" s="2" t="e">
        <f ca="1"/>
        <v>#NAME?</v>
      </c>
      <c r="P9" s="2" t="e">
        <f ca="1"/>
        <v>#NAME?</v>
      </c>
      <c r="Q9" s="2" t="e">
        <f ca="1"/>
        <v>#NAME?</v>
      </c>
      <c r="R9" s="2" t="e">
        <f ca="1"/>
        <v>#NAME?</v>
      </c>
      <c r="S9" s="2" t="e">
        <f ca="1"/>
        <v>#NAME?</v>
      </c>
      <c r="T9" s="2" t="e">
        <f ca="1"/>
        <v>#NAME?</v>
      </c>
      <c r="U9" s="2" t="e">
        <f ca="1"/>
        <v>#NAME?</v>
      </c>
      <c r="V9" s="2" t="e">
        <f ca="1"/>
        <v>#NAME?</v>
      </c>
      <c r="W9" s="2" t="e">
        <f ca="1"/>
        <v>#NAME?</v>
      </c>
      <c r="X9" s="2" t="e">
        <f ca="1"/>
        <v>#NAME?</v>
      </c>
      <c r="Z9" t="s">
        <v>17</v>
      </c>
      <c r="AA9" s="14">
        <f>AA4+AA5*AA7</f>
        <v>0.52581949852079046</v>
      </c>
    </row>
    <row r="10" spans="1:27" x14ac:dyDescent="0.35">
      <c r="G10" s="2" t="e">
        <f ca="1"/>
        <v>#NAME?</v>
      </c>
      <c r="H10" s="2" t="e">
        <f ca="1"/>
        <v>#NAME?</v>
      </c>
      <c r="I10" s="2" t="e">
        <f ca="1"/>
        <v>#NAME?</v>
      </c>
      <c r="K10" s="2" t="e">
        <f ca="1"/>
        <v>#NAME?</v>
      </c>
      <c r="L10" s="2" t="e">
        <f ca="1"/>
        <v>#NAME?</v>
      </c>
      <c r="N10" s="2" t="e">
        <f t="shared" ca="1" si="1"/>
        <v>#NAME?</v>
      </c>
      <c r="O10" s="2" t="e">
        <f ca="1"/>
        <v>#NAME?</v>
      </c>
      <c r="P10" s="2" t="e">
        <f ca="1"/>
        <v>#NAME?</v>
      </c>
      <c r="Q10" s="2" t="e">
        <f ca="1"/>
        <v>#NAME?</v>
      </c>
      <c r="R10" s="2" t="e">
        <f ca="1"/>
        <v>#NAME?</v>
      </c>
      <c r="S10" s="2" t="e">
        <f ca="1"/>
        <v>#NAME?</v>
      </c>
      <c r="T10" s="2" t="e">
        <f ca="1"/>
        <v>#NAME?</v>
      </c>
      <c r="U10" s="2" t="e">
        <f ca="1"/>
        <v>#NAME?</v>
      </c>
      <c r="V10" s="2" t="e">
        <f ca="1"/>
        <v>#NAME?</v>
      </c>
      <c r="W10" s="2" t="e">
        <f ca="1"/>
        <v>#NAME?</v>
      </c>
      <c r="X10" s="2" t="e">
        <f ca="1"/>
        <v>#NAME?</v>
      </c>
    </row>
    <row r="11" spans="1:27" x14ac:dyDescent="0.35">
      <c r="G11" s="2" t="e">
        <f ca="1"/>
        <v>#NAME?</v>
      </c>
      <c r="H11" s="2" t="e">
        <f ca="1"/>
        <v>#NAME?</v>
      </c>
      <c r="I11" s="2" t="e">
        <f ca="1"/>
        <v>#NAME?</v>
      </c>
      <c r="K11" s="2" t="e">
        <f ca="1"/>
        <v>#NAME?</v>
      </c>
      <c r="L11" s="2" t="e">
        <f ca="1"/>
        <v>#NAME?</v>
      </c>
      <c r="N11" s="2" t="e">
        <f t="shared" ca="1" si="1"/>
        <v>#NAME?</v>
      </c>
      <c r="O11" s="2" t="e">
        <f ca="1"/>
        <v>#NAME?</v>
      </c>
      <c r="P11" s="2" t="e">
        <f ca="1"/>
        <v>#NAME?</v>
      </c>
      <c r="Q11" s="2" t="e">
        <f ca="1"/>
        <v>#NAME?</v>
      </c>
      <c r="R11" s="2" t="e">
        <f ca="1"/>
        <v>#NAME?</v>
      </c>
      <c r="S11" s="2" t="e">
        <f ca="1"/>
        <v>#NAME?</v>
      </c>
      <c r="T11" s="2" t="e">
        <f ca="1"/>
        <v>#NAME?</v>
      </c>
      <c r="U11" s="2" t="e">
        <f ca="1"/>
        <v>#NAME?</v>
      </c>
      <c r="V11" s="2" t="e">
        <f ca="1"/>
        <v>#NAME?</v>
      </c>
      <c r="W11" s="2" t="e">
        <f ca="1"/>
        <v>#NAME?</v>
      </c>
      <c r="X11" s="2" t="e">
        <f ca="1"/>
        <v>#NAME?</v>
      </c>
    </row>
    <row r="12" spans="1:27" x14ac:dyDescent="0.35">
      <c r="G12" s="5" t="e">
        <f ca="1"/>
        <v>#NAME?</v>
      </c>
      <c r="H12" s="5" t="e">
        <f ca="1"/>
        <v>#NAME?</v>
      </c>
      <c r="I12" s="5" t="e">
        <f ca="1"/>
        <v>#NAME?</v>
      </c>
      <c r="K12" s="2" t="e">
        <f ca="1"/>
        <v>#NAME?</v>
      </c>
      <c r="L12" s="2" t="e">
        <f ca="1"/>
        <v>#NAME?</v>
      </c>
      <c r="N12" s="2" t="e">
        <f t="shared" ca="1" si="1"/>
        <v>#NAME?</v>
      </c>
      <c r="O12" s="2" t="e">
        <f ca="1"/>
        <v>#NAME?</v>
      </c>
      <c r="P12" s="2" t="e">
        <f ca="1"/>
        <v>#NAME?</v>
      </c>
      <c r="Q12" s="2" t="e">
        <f ca="1"/>
        <v>#NAME?</v>
      </c>
      <c r="R12" s="2" t="e">
        <f ca="1"/>
        <v>#NAME?</v>
      </c>
      <c r="S12" s="2" t="e">
        <f ca="1"/>
        <v>#NAME?</v>
      </c>
      <c r="T12" s="2" t="e">
        <f ca="1"/>
        <v>#NAME?</v>
      </c>
      <c r="U12" s="2" t="e">
        <f ca="1"/>
        <v>#NAME?</v>
      </c>
      <c r="V12" s="2" t="e">
        <f ca="1"/>
        <v>#NAME?</v>
      </c>
      <c r="W12" s="2" t="e">
        <f ca="1"/>
        <v>#NAME?</v>
      </c>
      <c r="X12" s="2" t="e">
        <f ca="1"/>
        <v>#NAME?</v>
      </c>
    </row>
    <row r="13" spans="1:27" x14ac:dyDescent="0.35">
      <c r="K13" s="2" t="e">
        <f ca="1"/>
        <v>#NAME?</v>
      </c>
      <c r="L13" s="2" t="e">
        <f ca="1"/>
        <v>#NAME?</v>
      </c>
      <c r="N13" s="2" t="e">
        <f t="shared" ca="1" si="1"/>
        <v>#NAME?</v>
      </c>
      <c r="O13" s="2" t="e">
        <f ca="1"/>
        <v>#NAME?</v>
      </c>
      <c r="P13" s="2" t="e">
        <f ca="1"/>
        <v>#NAME?</v>
      </c>
      <c r="Q13" s="2" t="e">
        <f ca="1"/>
        <v>#NAME?</v>
      </c>
      <c r="R13" s="2" t="e">
        <f ca="1"/>
        <v>#NAME?</v>
      </c>
      <c r="S13" s="2" t="e">
        <f ca="1"/>
        <v>#NAME?</v>
      </c>
      <c r="T13" s="2" t="e">
        <f ca="1"/>
        <v>#NAME?</v>
      </c>
      <c r="U13" s="2" t="e">
        <f ca="1"/>
        <v>#NAME?</v>
      </c>
      <c r="V13" s="2" t="e">
        <f ca="1"/>
        <v>#NAME?</v>
      </c>
      <c r="W13" s="2" t="e">
        <f ca="1"/>
        <v>#NAME?</v>
      </c>
      <c r="X13" s="2" t="e">
        <f ca="1"/>
        <v>#NAME?</v>
      </c>
    </row>
    <row r="14" spans="1:27" x14ac:dyDescent="0.35">
      <c r="G14" t="s">
        <v>18</v>
      </c>
      <c r="H14" s="4" t="e" cm="1">
        <f t="array" aca="1" ref="H14" ca="1">[1]!CHISQ_STAT(K3:K31,L3:L31)</f>
        <v>#NAME?</v>
      </c>
      <c r="K14" s="2" t="e">
        <f ca="1"/>
        <v>#NAME?</v>
      </c>
      <c r="L14" s="2" t="e">
        <f ca="1"/>
        <v>#NAME?</v>
      </c>
      <c r="N14" s="2" t="e">
        <f t="shared" ca="1" si="1"/>
        <v>#NAME?</v>
      </c>
      <c r="O14" s="2" t="e">
        <f ca="1"/>
        <v>#NAME?</v>
      </c>
      <c r="P14" s="2" t="e">
        <f ca="1"/>
        <v>#NAME?</v>
      </c>
      <c r="Q14" s="2" t="e">
        <f ca="1"/>
        <v>#NAME?</v>
      </c>
      <c r="R14" s="2" t="e">
        <f ca="1"/>
        <v>#NAME?</v>
      </c>
      <c r="S14" s="2" t="e">
        <f ca="1"/>
        <v>#NAME?</v>
      </c>
      <c r="T14" s="2" t="e">
        <f ca="1"/>
        <v>#NAME?</v>
      </c>
      <c r="U14" s="2" t="e">
        <f ca="1"/>
        <v>#NAME?</v>
      </c>
      <c r="V14" s="2" t="e">
        <f ca="1"/>
        <v>#NAME?</v>
      </c>
      <c r="W14" s="2" t="e">
        <f ca="1"/>
        <v>#NAME?</v>
      </c>
      <c r="X14" s="2" t="e">
        <f ca="1"/>
        <v>#NAME?</v>
      </c>
    </row>
    <row r="15" spans="1:27" x14ac:dyDescent="0.35">
      <c r="G15" t="s">
        <v>10</v>
      </c>
      <c r="H15" s="14" t="e" cm="1">
        <f t="array" aca="1" ref="H15" ca="1">[1]!CHISQ_TEST(K3:K31,L3:L31)</f>
        <v>#NAME?</v>
      </c>
      <c r="K15" s="2" t="e">
        <f ca="1"/>
        <v>#NAME?</v>
      </c>
      <c r="L15" s="2" t="e">
        <f ca="1"/>
        <v>#NAME?</v>
      </c>
      <c r="N15" s="2" t="e">
        <f t="shared" ca="1" si="1"/>
        <v>#NAME?</v>
      </c>
      <c r="O15" s="2" t="e">
        <f ca="1"/>
        <v>#NAME?</v>
      </c>
      <c r="P15" s="2" t="e">
        <f ca="1"/>
        <v>#NAME?</v>
      </c>
      <c r="Q15" s="2" t="e">
        <f ca="1"/>
        <v>#NAME?</v>
      </c>
      <c r="R15" s="2" t="e">
        <f ca="1"/>
        <v>#NAME?</v>
      </c>
      <c r="S15" s="2" t="e">
        <f ca="1"/>
        <v>#NAME?</v>
      </c>
      <c r="T15" s="2" t="e">
        <f ca="1"/>
        <v>#NAME?</v>
      </c>
      <c r="U15" s="2" t="e">
        <f ca="1"/>
        <v>#NAME?</v>
      </c>
      <c r="V15" s="2" t="e">
        <f ca="1"/>
        <v>#NAME?</v>
      </c>
      <c r="W15" s="2" t="e">
        <f ca="1"/>
        <v>#NAME?</v>
      </c>
      <c r="X15" s="2" t="e">
        <f ca="1"/>
        <v>#NAME?</v>
      </c>
    </row>
    <row r="16" spans="1:27" x14ac:dyDescent="0.35">
      <c r="K16" s="2" t="e">
        <f ca="1"/>
        <v>#NAME?</v>
      </c>
      <c r="L16" s="2" t="e">
        <f ca="1"/>
        <v>#NAME?</v>
      </c>
      <c r="N16" s="2" t="e">
        <f t="shared" ca="1" si="1"/>
        <v>#NAME?</v>
      </c>
      <c r="O16" s="2" t="e">
        <f ca="1"/>
        <v>#NAME?</v>
      </c>
      <c r="P16" s="2" t="e">
        <f ca="1"/>
        <v>#NAME?</v>
      </c>
      <c r="Q16" s="2" t="e">
        <f ca="1"/>
        <v>#NAME?</v>
      </c>
      <c r="R16" s="2" t="e">
        <f ca="1"/>
        <v>#NAME?</v>
      </c>
      <c r="S16" s="2" t="e">
        <f ca="1"/>
        <v>#NAME?</v>
      </c>
      <c r="T16" s="2" t="e">
        <f ca="1"/>
        <v>#NAME?</v>
      </c>
      <c r="U16" s="2" t="e">
        <f ca="1"/>
        <v>#NAME?</v>
      </c>
      <c r="V16" s="2" t="e">
        <f ca="1"/>
        <v>#NAME?</v>
      </c>
      <c r="W16" s="2" t="e">
        <f ca="1"/>
        <v>#NAME?</v>
      </c>
      <c r="X16" s="2" t="e">
        <f ca="1"/>
        <v>#NAME?</v>
      </c>
    </row>
    <row r="17" spans="7:24" x14ac:dyDescent="0.35">
      <c r="K17" s="2" t="e">
        <f ca="1"/>
        <v>#NAME?</v>
      </c>
      <c r="L17" s="2" t="e">
        <f ca="1"/>
        <v>#NAME?</v>
      </c>
      <c r="N17" s="2" t="e">
        <f t="shared" ca="1" si="1"/>
        <v>#NAME?</v>
      </c>
      <c r="O17" s="2" t="e">
        <f ca="1"/>
        <v>#NAME?</v>
      </c>
      <c r="P17" s="2" t="e">
        <f ca="1"/>
        <v>#NAME?</v>
      </c>
      <c r="Q17" s="2" t="e">
        <f ca="1"/>
        <v>#NAME?</v>
      </c>
      <c r="R17" s="2" t="e">
        <f ca="1"/>
        <v>#NAME?</v>
      </c>
      <c r="S17" s="2" t="e">
        <f ca="1"/>
        <v>#NAME?</v>
      </c>
      <c r="T17" s="2" t="e">
        <f ca="1"/>
        <v>#NAME?</v>
      </c>
      <c r="U17" s="2" t="e">
        <f ca="1"/>
        <v>#NAME?</v>
      </c>
      <c r="V17" s="2" t="e">
        <f ca="1"/>
        <v>#NAME?</v>
      </c>
      <c r="W17" s="2" t="e">
        <f ca="1"/>
        <v>#NAME?</v>
      </c>
      <c r="X17" s="2" t="e">
        <f ca="1"/>
        <v>#NAME?</v>
      </c>
    </row>
    <row r="18" spans="7:24" x14ac:dyDescent="0.35">
      <c r="G18" t="s">
        <v>18</v>
      </c>
      <c r="H18" s="4" t="e" cm="1">
        <f t="array" aca="1" ref="H18" ca="1">[1]!CHI_STAT(B4:D6)</f>
        <v>#NAME?</v>
      </c>
      <c r="K18" s="2" t="e">
        <f ca="1"/>
        <v>#NAME?</v>
      </c>
      <c r="L18" s="2" t="e">
        <f ca="1"/>
        <v>#NAME?</v>
      </c>
      <c r="N18" s="2" t="e">
        <f t="shared" ca="1" si="1"/>
        <v>#NAME?</v>
      </c>
      <c r="O18" s="2" t="e">
        <f ca="1"/>
        <v>#NAME?</v>
      </c>
      <c r="P18" s="2" t="e">
        <f ca="1"/>
        <v>#NAME?</v>
      </c>
      <c r="Q18" s="2" t="e">
        <f ca="1"/>
        <v>#NAME?</v>
      </c>
      <c r="R18" s="2" t="e">
        <f ca="1"/>
        <v>#NAME?</v>
      </c>
      <c r="S18" s="2" t="e">
        <f ca="1"/>
        <v>#NAME?</v>
      </c>
      <c r="T18" s="2" t="e">
        <f ca="1"/>
        <v>#NAME?</v>
      </c>
      <c r="U18" s="2" t="e">
        <f ca="1"/>
        <v>#NAME?</v>
      </c>
      <c r="V18" s="2" t="e">
        <f ca="1"/>
        <v>#NAME?</v>
      </c>
      <c r="W18" s="2" t="e">
        <f ca="1"/>
        <v>#NAME?</v>
      </c>
      <c r="X18" s="2" t="e">
        <f ca="1"/>
        <v>#NAME?</v>
      </c>
    </row>
    <row r="19" spans="7:24" x14ac:dyDescent="0.35">
      <c r="G19" t="s">
        <v>10</v>
      </c>
      <c r="H19" s="14" t="e" cm="1">
        <f t="array" aca="1" ref="H19" ca="1">[1]!CHI_TEST(B4:D6)</f>
        <v>#NAME?</v>
      </c>
      <c r="K19" s="2" t="e">
        <f ca="1"/>
        <v>#NAME?</v>
      </c>
      <c r="L19" s="2" t="e">
        <f ca="1"/>
        <v>#NAME?</v>
      </c>
      <c r="N19" s="2" t="e">
        <f t="shared" ca="1" si="1"/>
        <v>#NAME?</v>
      </c>
      <c r="O19" s="2" t="e">
        <f ca="1"/>
        <v>#NAME?</v>
      </c>
      <c r="P19" s="2" t="e">
        <f ca="1"/>
        <v>#NAME?</v>
      </c>
      <c r="Q19" s="2" t="e">
        <f ca="1"/>
        <v>#NAME?</v>
      </c>
      <c r="R19" s="2" t="e">
        <f ca="1"/>
        <v>#NAME?</v>
      </c>
      <c r="S19" s="2" t="e">
        <f ca="1"/>
        <v>#NAME?</v>
      </c>
      <c r="T19" s="2" t="e">
        <f ca="1"/>
        <v>#NAME?</v>
      </c>
      <c r="U19" s="2" t="e">
        <f ca="1"/>
        <v>#NAME?</v>
      </c>
      <c r="V19" s="2" t="e">
        <f ca="1"/>
        <v>#NAME?</v>
      </c>
      <c r="W19" s="2" t="e">
        <f ca="1"/>
        <v>#NAME?</v>
      </c>
      <c r="X19" s="2" t="e">
        <f ca="1"/>
        <v>#NAME?</v>
      </c>
    </row>
    <row r="20" spans="7:24" x14ac:dyDescent="0.35">
      <c r="K20" s="2" t="e">
        <f ca="1"/>
        <v>#NAME?</v>
      </c>
      <c r="L20" s="2" t="e">
        <f ca="1"/>
        <v>#NAME?</v>
      </c>
      <c r="N20" s="2" t="e">
        <f t="shared" ca="1" si="1"/>
        <v>#NAME?</v>
      </c>
      <c r="O20" s="2" t="e">
        <f ca="1"/>
        <v>#NAME?</v>
      </c>
      <c r="P20" s="2" t="e">
        <f ca="1"/>
        <v>#NAME?</v>
      </c>
      <c r="Q20" s="2" t="e">
        <f ca="1"/>
        <v>#NAME?</v>
      </c>
      <c r="R20" s="2" t="e">
        <f ca="1"/>
        <v>#NAME?</v>
      </c>
      <c r="S20" s="2" t="e">
        <f ca="1"/>
        <v>#NAME?</v>
      </c>
      <c r="T20" s="2" t="e">
        <f ca="1"/>
        <v>#NAME?</v>
      </c>
      <c r="U20" s="2" t="e">
        <f ca="1"/>
        <v>#NAME?</v>
      </c>
      <c r="V20" s="2" t="e">
        <f ca="1"/>
        <v>#NAME?</v>
      </c>
      <c r="W20" s="2" t="e">
        <f ca="1"/>
        <v>#NAME?</v>
      </c>
      <c r="X20" s="2" t="e">
        <f ca="1"/>
        <v>#NAME?</v>
      </c>
    </row>
    <row r="21" spans="7:24" x14ac:dyDescent="0.35">
      <c r="H21" t="e">
        <f ca="1">_xlfn.CHISQ.DIST.RT(H14,4)</f>
        <v>#NAME?</v>
      </c>
      <c r="K21" s="2" t="e">
        <f ca="1"/>
        <v>#NAME?</v>
      </c>
      <c r="L21" s="2" t="e">
        <f ca="1"/>
        <v>#NAME?</v>
      </c>
      <c r="N21" s="2" t="e">
        <f t="shared" ca="1" si="1"/>
        <v>#NAME?</v>
      </c>
      <c r="O21" s="2" t="e">
        <f ca="1"/>
        <v>#NAME?</v>
      </c>
      <c r="P21" s="2" t="e">
        <f ca="1"/>
        <v>#NAME?</v>
      </c>
      <c r="Q21" s="2" t="e">
        <f ca="1"/>
        <v>#NAME?</v>
      </c>
      <c r="R21" s="2" t="e">
        <f ca="1"/>
        <v>#NAME?</v>
      </c>
      <c r="S21" s="2" t="e">
        <f ca="1"/>
        <v>#NAME?</v>
      </c>
      <c r="T21" s="2" t="e">
        <f ca="1"/>
        <v>#NAME?</v>
      </c>
      <c r="U21" s="2" t="e">
        <f ca="1"/>
        <v>#NAME?</v>
      </c>
      <c r="V21" s="2" t="e">
        <f ca="1"/>
        <v>#NAME?</v>
      </c>
      <c r="W21" s="2" t="e">
        <f ca="1"/>
        <v>#NAME?</v>
      </c>
      <c r="X21" s="2" t="e">
        <f ca="1"/>
        <v>#NAME?</v>
      </c>
    </row>
    <row r="22" spans="7:24" x14ac:dyDescent="0.35">
      <c r="K22" s="2" t="e">
        <f ca="1"/>
        <v>#NAME?</v>
      </c>
      <c r="L22" s="2" t="e">
        <f ca="1"/>
        <v>#NAME?</v>
      </c>
      <c r="N22" s="2" t="e">
        <f t="shared" ca="1" si="1"/>
        <v>#NAME?</v>
      </c>
      <c r="O22" s="2" t="e">
        <f ca="1"/>
        <v>#NAME?</v>
      </c>
      <c r="P22" s="2" t="e">
        <f ca="1"/>
        <v>#NAME?</v>
      </c>
      <c r="Q22" s="2" t="e">
        <f ca="1"/>
        <v>#NAME?</v>
      </c>
      <c r="R22" s="2" t="e">
        <f ca="1"/>
        <v>#NAME?</v>
      </c>
      <c r="S22" s="2" t="e">
        <f ca="1"/>
        <v>#NAME?</v>
      </c>
      <c r="T22" s="2" t="e">
        <f ca="1"/>
        <v>#NAME?</v>
      </c>
      <c r="U22" s="2" t="e">
        <f ca="1"/>
        <v>#NAME?</v>
      </c>
      <c r="V22" s="2" t="e">
        <f ca="1"/>
        <v>#NAME?</v>
      </c>
      <c r="W22" s="2" t="e">
        <f ca="1"/>
        <v>#NAME?</v>
      </c>
      <c r="X22" s="2" t="e">
        <f ca="1"/>
        <v>#NAME?</v>
      </c>
    </row>
    <row r="23" spans="7:24" x14ac:dyDescent="0.35">
      <c r="K23" s="2" t="e">
        <f ca="1"/>
        <v>#NAME?</v>
      </c>
      <c r="L23" s="2" t="e">
        <f ca="1"/>
        <v>#NAME?</v>
      </c>
      <c r="N23" s="2" t="e">
        <f t="shared" ca="1" si="1"/>
        <v>#NAME?</v>
      </c>
      <c r="O23" s="2" t="e">
        <f ca="1"/>
        <v>#NAME?</v>
      </c>
      <c r="P23" s="2" t="e">
        <f ca="1"/>
        <v>#NAME?</v>
      </c>
      <c r="Q23" s="2" t="e">
        <f ca="1"/>
        <v>#NAME?</v>
      </c>
      <c r="R23" s="2" t="e">
        <f ca="1"/>
        <v>#NAME?</v>
      </c>
      <c r="S23" s="2" t="e">
        <f ca="1"/>
        <v>#NAME?</v>
      </c>
      <c r="T23" s="2" t="e">
        <f ca="1"/>
        <v>#NAME?</v>
      </c>
      <c r="U23" s="2" t="e">
        <f ca="1"/>
        <v>#NAME?</v>
      </c>
      <c r="V23" s="2" t="e">
        <f ca="1"/>
        <v>#NAME?</v>
      </c>
      <c r="W23" s="2" t="e">
        <f ca="1"/>
        <v>#NAME?</v>
      </c>
      <c r="X23" s="2" t="e">
        <f ca="1"/>
        <v>#NAME?</v>
      </c>
    </row>
    <row r="24" spans="7:24" x14ac:dyDescent="0.35">
      <c r="K24" s="2" t="e">
        <f ca="1"/>
        <v>#NAME?</v>
      </c>
      <c r="L24" s="2" t="e">
        <f ca="1"/>
        <v>#NAME?</v>
      </c>
      <c r="N24" s="2" t="e">
        <f t="shared" ca="1" si="1"/>
        <v>#NAME?</v>
      </c>
      <c r="O24" s="2" t="e">
        <f ca="1"/>
        <v>#NAME?</v>
      </c>
      <c r="P24" s="2" t="e">
        <f ca="1"/>
        <v>#NAME?</v>
      </c>
      <c r="Q24" s="2" t="e">
        <f ca="1"/>
        <v>#NAME?</v>
      </c>
      <c r="R24" s="2" t="e">
        <f ca="1"/>
        <v>#NAME?</v>
      </c>
      <c r="S24" s="2" t="e">
        <f ca="1"/>
        <v>#NAME?</v>
      </c>
      <c r="T24" s="2" t="e">
        <f ca="1"/>
        <v>#NAME?</v>
      </c>
      <c r="U24" s="2" t="e">
        <f ca="1"/>
        <v>#NAME?</v>
      </c>
      <c r="V24" s="2" t="e">
        <f ca="1"/>
        <v>#NAME?</v>
      </c>
      <c r="W24" s="2" t="e">
        <f ca="1"/>
        <v>#NAME?</v>
      </c>
      <c r="X24" s="2" t="e">
        <f ca="1"/>
        <v>#NAME?</v>
      </c>
    </row>
    <row r="25" spans="7:24" x14ac:dyDescent="0.35">
      <c r="K25" s="2" t="e">
        <f ca="1"/>
        <v>#NAME?</v>
      </c>
      <c r="L25" s="2" t="e">
        <f ca="1"/>
        <v>#NAME?</v>
      </c>
      <c r="N25" s="2" t="e">
        <f t="shared" ca="1" si="1"/>
        <v>#NAME?</v>
      </c>
      <c r="O25" s="2" t="e">
        <f ca="1"/>
        <v>#NAME?</v>
      </c>
      <c r="P25" s="2" t="e">
        <f ca="1"/>
        <v>#NAME?</v>
      </c>
      <c r="Q25" s="2" t="e">
        <f ca="1"/>
        <v>#NAME?</v>
      </c>
      <c r="R25" s="2" t="e">
        <f ca="1"/>
        <v>#NAME?</v>
      </c>
      <c r="S25" s="2" t="e">
        <f ca="1"/>
        <v>#NAME?</v>
      </c>
      <c r="T25" s="2" t="e">
        <f ca="1"/>
        <v>#NAME?</v>
      </c>
      <c r="U25" s="2" t="e">
        <f ca="1"/>
        <v>#NAME?</v>
      </c>
      <c r="V25" s="2" t="e">
        <f ca="1"/>
        <v>#NAME?</v>
      </c>
      <c r="W25" s="2" t="e">
        <f ca="1"/>
        <v>#NAME?</v>
      </c>
      <c r="X25" s="2" t="e">
        <f ca="1"/>
        <v>#NAME?</v>
      </c>
    </row>
    <row r="26" spans="7:24" x14ac:dyDescent="0.35">
      <c r="K26" s="2" t="e">
        <f ca="1"/>
        <v>#NAME?</v>
      </c>
      <c r="L26" s="2" t="e">
        <f ca="1"/>
        <v>#NAME?</v>
      </c>
      <c r="N26" s="2" t="e">
        <f t="shared" ca="1" si="1"/>
        <v>#NAME?</v>
      </c>
      <c r="O26" s="2" t="e">
        <f ca="1"/>
        <v>#NAME?</v>
      </c>
      <c r="P26" s="2" t="e">
        <f ca="1"/>
        <v>#NAME?</v>
      </c>
      <c r="Q26" s="2" t="e">
        <f ca="1"/>
        <v>#NAME?</v>
      </c>
      <c r="R26" s="2" t="e">
        <f ca="1"/>
        <v>#NAME?</v>
      </c>
      <c r="S26" s="2" t="e">
        <f ca="1"/>
        <v>#NAME?</v>
      </c>
      <c r="T26" s="2" t="e">
        <f ca="1"/>
        <v>#NAME?</v>
      </c>
      <c r="U26" s="2" t="e">
        <f ca="1"/>
        <v>#NAME?</v>
      </c>
      <c r="V26" s="2" t="e">
        <f ca="1"/>
        <v>#NAME?</v>
      </c>
      <c r="W26" s="2" t="e">
        <f ca="1"/>
        <v>#NAME?</v>
      </c>
      <c r="X26" s="2" t="e">
        <f ca="1"/>
        <v>#NAME?</v>
      </c>
    </row>
    <row r="27" spans="7:24" x14ac:dyDescent="0.35">
      <c r="K27" s="2" t="e">
        <f ca="1"/>
        <v>#NAME?</v>
      </c>
      <c r="L27" s="2" t="e">
        <f ca="1"/>
        <v>#NAME?</v>
      </c>
      <c r="N27" s="2" t="e">
        <f t="shared" ca="1" si="1"/>
        <v>#NAME?</v>
      </c>
      <c r="O27" s="2" t="e">
        <f ca="1"/>
        <v>#NAME?</v>
      </c>
      <c r="P27" s="2" t="e">
        <f ca="1"/>
        <v>#NAME?</v>
      </c>
      <c r="Q27" s="2" t="e">
        <f ca="1"/>
        <v>#NAME?</v>
      </c>
      <c r="R27" s="2" t="e">
        <f ca="1"/>
        <v>#NAME?</v>
      </c>
      <c r="S27" s="2" t="e">
        <f ca="1"/>
        <v>#NAME?</v>
      </c>
      <c r="T27" s="2" t="e">
        <f ca="1"/>
        <v>#NAME?</v>
      </c>
      <c r="U27" s="2" t="e">
        <f ca="1"/>
        <v>#NAME?</v>
      </c>
      <c r="V27" s="2" t="e">
        <f ca="1"/>
        <v>#NAME?</v>
      </c>
      <c r="W27" s="2" t="e">
        <f ca="1"/>
        <v>#NAME?</v>
      </c>
      <c r="X27" s="2" t="e">
        <f ca="1"/>
        <v>#NAME?</v>
      </c>
    </row>
    <row r="28" spans="7:24" x14ac:dyDescent="0.35">
      <c r="K28" s="2" t="e">
        <f ca="1"/>
        <v>#NAME?</v>
      </c>
      <c r="L28" s="2" t="e">
        <f ca="1"/>
        <v>#NAME?</v>
      </c>
      <c r="N28" s="2" t="e">
        <f t="shared" ca="1" si="1"/>
        <v>#NAME?</v>
      </c>
      <c r="O28" s="2" t="e">
        <f ca="1"/>
        <v>#NAME?</v>
      </c>
      <c r="P28" s="2" t="e">
        <f ca="1"/>
        <v>#NAME?</v>
      </c>
      <c r="Q28" s="2" t="e">
        <f ca="1"/>
        <v>#NAME?</v>
      </c>
      <c r="R28" s="2" t="e">
        <f ca="1"/>
        <v>#NAME?</v>
      </c>
      <c r="S28" s="2" t="e">
        <f ca="1"/>
        <v>#NAME?</v>
      </c>
      <c r="T28" s="2" t="e">
        <f ca="1"/>
        <v>#NAME?</v>
      </c>
      <c r="U28" s="2" t="e">
        <f ca="1"/>
        <v>#NAME?</v>
      </c>
      <c r="V28" s="2" t="e">
        <f ca="1"/>
        <v>#NAME?</v>
      </c>
      <c r="W28" s="2" t="e">
        <f ca="1"/>
        <v>#NAME?</v>
      </c>
      <c r="X28" s="2" t="e">
        <f ca="1"/>
        <v>#NAME?</v>
      </c>
    </row>
    <row r="29" spans="7:24" x14ac:dyDescent="0.35">
      <c r="K29" s="2" t="e">
        <f ca="1"/>
        <v>#NAME?</v>
      </c>
      <c r="L29" s="2" t="e">
        <f ca="1"/>
        <v>#NAME?</v>
      </c>
      <c r="N29" s="2" t="e">
        <f t="shared" ca="1" si="1"/>
        <v>#NAME?</v>
      </c>
      <c r="O29" s="2" t="e">
        <f ca="1"/>
        <v>#NAME?</v>
      </c>
      <c r="P29" s="2" t="e">
        <f ca="1"/>
        <v>#NAME?</v>
      </c>
      <c r="Q29" s="2" t="e">
        <f ca="1"/>
        <v>#NAME?</v>
      </c>
      <c r="R29" s="2" t="e">
        <f ca="1"/>
        <v>#NAME?</v>
      </c>
      <c r="S29" s="2" t="e">
        <f ca="1"/>
        <v>#NAME?</v>
      </c>
      <c r="T29" s="2" t="e">
        <f ca="1"/>
        <v>#NAME?</v>
      </c>
      <c r="U29" s="2" t="e">
        <f ca="1"/>
        <v>#NAME?</v>
      </c>
      <c r="V29" s="2" t="e">
        <f ca="1"/>
        <v>#NAME?</v>
      </c>
      <c r="W29" s="2" t="e">
        <f ca="1"/>
        <v>#NAME?</v>
      </c>
      <c r="X29" s="2" t="e">
        <f ca="1"/>
        <v>#NAME?</v>
      </c>
    </row>
    <row r="30" spans="7:24" x14ac:dyDescent="0.35">
      <c r="K30" s="2" t="e">
        <f ca="1"/>
        <v>#NAME?</v>
      </c>
      <c r="L30" s="2" t="e">
        <f ca="1"/>
        <v>#NAME?</v>
      </c>
      <c r="N30" s="2" t="e">
        <f t="shared" ca="1" si="1"/>
        <v>#NAME?</v>
      </c>
      <c r="O30" s="2" t="e">
        <f ca="1"/>
        <v>#NAME?</v>
      </c>
      <c r="P30" s="2" t="e">
        <f ca="1"/>
        <v>#NAME?</v>
      </c>
      <c r="Q30" s="2" t="e">
        <f ca="1"/>
        <v>#NAME?</v>
      </c>
      <c r="R30" s="2" t="e">
        <f ca="1"/>
        <v>#NAME?</v>
      </c>
      <c r="S30" s="2" t="e">
        <f ca="1"/>
        <v>#NAME?</v>
      </c>
      <c r="T30" s="2" t="e">
        <f ca="1"/>
        <v>#NAME?</v>
      </c>
      <c r="U30" s="2" t="e">
        <f ca="1"/>
        <v>#NAME?</v>
      </c>
      <c r="V30" s="2" t="e">
        <f ca="1"/>
        <v>#NAME?</v>
      </c>
      <c r="W30" s="2" t="e">
        <f ca="1"/>
        <v>#NAME?</v>
      </c>
      <c r="X30" s="2" t="e">
        <f ca="1"/>
        <v>#NAME?</v>
      </c>
    </row>
    <row r="31" spans="7:24" x14ac:dyDescent="0.35">
      <c r="K31" s="5" t="e">
        <f ca="1"/>
        <v>#NAME?</v>
      </c>
      <c r="L31" s="5" t="e">
        <f ca="1"/>
        <v>#NAME?</v>
      </c>
      <c r="N31" s="5" t="e">
        <f t="shared" ca="1" si="1"/>
        <v>#NAME?</v>
      </c>
      <c r="O31" s="5" t="e">
        <f ca="1"/>
        <v>#NAME?</v>
      </c>
      <c r="P31" s="5" t="e">
        <f ca="1"/>
        <v>#NAME?</v>
      </c>
      <c r="Q31" s="5" t="e">
        <f ca="1"/>
        <v>#NAME?</v>
      </c>
      <c r="R31" s="5" t="e">
        <f ca="1"/>
        <v>#NAME?</v>
      </c>
      <c r="S31" s="5" t="e">
        <f ca="1"/>
        <v>#NAME?</v>
      </c>
      <c r="T31" s="5" t="e">
        <f ca="1"/>
        <v>#NAME?</v>
      </c>
      <c r="U31" s="5" t="e">
        <f ca="1"/>
        <v>#NAME?</v>
      </c>
      <c r="V31" s="5" t="e">
        <f ca="1"/>
        <v>#NAME?</v>
      </c>
      <c r="W31" s="5" t="e">
        <f ca="1"/>
        <v>#NAME?</v>
      </c>
      <c r="X31" s="5" t="e">
        <f ca="1"/>
        <v>#NAME?</v>
      </c>
    </row>
    <row r="33" spans="14:24" x14ac:dyDescent="0.35">
      <c r="N33" s="2" t="s">
        <v>19</v>
      </c>
      <c r="O33" s="8" t="e" cm="1">
        <f t="array" aca="1" ref="O33" ca="1">[1]!CHISQ_STAT(N3:N31,_xlfn.ANCHORARRAY(O3))</f>
        <v>#NAME?</v>
      </c>
      <c r="P33" s="8" t="e" cm="1">
        <f t="array" aca="1" ref="P33" ca="1">[1]!CHISQ_STAT(O3:O31,_xlfn.ANCHORARRAY(P3))</f>
        <v>#NAME?</v>
      </c>
      <c r="Q33" s="8" t="e" cm="1">
        <f t="array" aca="1" ref="Q33" ca="1">[1]!CHISQ_STAT(P3:P31,_xlfn.ANCHORARRAY(Q3))</f>
        <v>#NAME?</v>
      </c>
      <c r="R33" s="8" t="e" cm="1">
        <f t="array" aca="1" ref="R33" ca="1">[1]!CHISQ_STAT(Q3:Q31,_xlfn.ANCHORARRAY(R3))</f>
        <v>#NAME?</v>
      </c>
      <c r="S33" s="8" t="e" cm="1">
        <f t="array" aca="1" ref="S33" ca="1">[1]!CHISQ_STAT(R3:R31,_xlfn.ANCHORARRAY(S3))</f>
        <v>#NAME?</v>
      </c>
      <c r="T33" s="8" t="e" cm="1">
        <f t="array" aca="1" ref="T33" ca="1">[1]!CHISQ_STAT(S3:S31,_xlfn.ANCHORARRAY(T3))</f>
        <v>#NAME?</v>
      </c>
      <c r="U33" s="8" t="e" cm="1">
        <f t="array" aca="1" ref="U33" ca="1">[1]!CHISQ_STAT(T3:T31,_xlfn.ANCHORARRAY(U3))</f>
        <v>#NAME?</v>
      </c>
      <c r="V33" s="8" t="e" cm="1">
        <f t="array" aca="1" ref="V33" ca="1">[1]!CHISQ_STAT(U3:U31,_xlfn.ANCHORARRAY(V3))</f>
        <v>#NAME?</v>
      </c>
      <c r="W33" s="8" t="e" cm="1">
        <f t="array" aca="1" ref="W33" ca="1">[1]!CHISQ_STAT(V3:V31,_xlfn.ANCHORARRAY(W3))</f>
        <v>#NAME?</v>
      </c>
      <c r="X33" s="8" t="e" cm="1">
        <f t="array" aca="1" ref="X33" ca="1">[1]!CHISQ_STAT(W3:W31,_xlfn.ANCHORARRAY(X3))</f>
        <v>#NAME?</v>
      </c>
    </row>
    <row r="34" spans="14:24" x14ac:dyDescent="0.35">
      <c r="N34" s="2" t="s">
        <v>20</v>
      </c>
      <c r="O34" s="5" t="e">
        <f ca="1">IF(O33&gt;=$H14,1,0)</f>
        <v>#NAME?</v>
      </c>
      <c r="P34" s="5" t="e">
        <f t="shared" ref="P34:X34" ca="1" si="2">IF(P33&gt;=$H14,O34+1,O34)</f>
        <v>#NAME?</v>
      </c>
      <c r="Q34" s="5" t="e">
        <f t="shared" ca="1" si="2"/>
        <v>#NAME?</v>
      </c>
      <c r="R34" s="5" t="e">
        <f t="shared" ca="1" si="2"/>
        <v>#NAME?</v>
      </c>
      <c r="S34" s="5" t="e">
        <f t="shared" ca="1" si="2"/>
        <v>#NAME?</v>
      </c>
      <c r="T34" s="5" t="e">
        <f t="shared" ca="1" si="2"/>
        <v>#NAME?</v>
      </c>
      <c r="U34" s="5" t="e">
        <f t="shared" ca="1" si="2"/>
        <v>#NAME?</v>
      </c>
      <c r="V34" s="5" t="e">
        <f t="shared" ca="1" si="2"/>
        <v>#NAME?</v>
      </c>
      <c r="W34" s="5" t="e">
        <f t="shared" ca="1" si="2"/>
        <v>#NAME?</v>
      </c>
      <c r="X34" s="5" t="e">
        <f t="shared" ca="1" si="2"/>
        <v>#NAME?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19CCE-B4ED-45A5-98CE-FA7DC5D8055F}">
  <sheetPr codeName="Sheet90"/>
  <dimension ref="A1:Q21"/>
  <sheetViews>
    <sheetView workbookViewId="0"/>
  </sheetViews>
  <sheetFormatPr defaultRowHeight="14.5" x14ac:dyDescent="0.35"/>
  <cols>
    <col min="1" max="4" width="6.1796875" customWidth="1"/>
    <col min="5" max="5" width="3.6328125" customWidth="1"/>
    <col min="10" max="10" width="6" customWidth="1"/>
    <col min="11" max="11" width="3.6328125" customWidth="1"/>
    <col min="16" max="16" width="6.54296875" customWidth="1"/>
  </cols>
  <sheetData>
    <row r="1" spans="1:17" x14ac:dyDescent="0.35">
      <c r="A1" s="1" t="s">
        <v>21</v>
      </c>
    </row>
    <row r="2" spans="1:17" x14ac:dyDescent="0.35">
      <c r="F2" t="s">
        <v>22</v>
      </c>
      <c r="L2" t="s">
        <v>23</v>
      </c>
    </row>
    <row r="4" spans="1:17" ht="15" thickBot="1" x14ac:dyDescent="0.4">
      <c r="B4" s="2" t="s">
        <v>4</v>
      </c>
      <c r="C4" s="2" t="s">
        <v>5</v>
      </c>
      <c r="D4" s="2" t="s">
        <v>6</v>
      </c>
      <c r="F4" t="str">
        <f>IF(A4="","",A4)</f>
        <v/>
      </c>
      <c r="G4" s="2" t="str">
        <f>IF(B4="","",B4)</f>
        <v>Food</v>
      </c>
      <c r="H4" s="2" t="str">
        <f>IF(C4="","",C4)</f>
        <v>Trip</v>
      </c>
      <c r="I4" s="2" t="str">
        <f>IF(D4="","",D4)</f>
        <v>Clothes</v>
      </c>
      <c r="J4" s="2" t="s">
        <v>24</v>
      </c>
      <c r="L4" t="s">
        <v>25</v>
      </c>
      <c r="N4" t="s">
        <v>26</v>
      </c>
      <c r="O4">
        <v>0.05</v>
      </c>
    </row>
    <row r="5" spans="1:17" ht="15" thickTop="1" x14ac:dyDescent="0.35">
      <c r="A5" t="s">
        <v>9</v>
      </c>
      <c r="B5" s="7">
        <v>3</v>
      </c>
      <c r="C5" s="8">
        <v>4</v>
      </c>
      <c r="D5" s="9">
        <v>2</v>
      </c>
      <c r="F5" t="str">
        <f>IF(A5="","",A5)</f>
        <v>Grp A</v>
      </c>
      <c r="G5" s="15">
        <f t="array" ref="G5:I7">MMULT(J5:J7,G8:I8)/J8</f>
        <v>3.103448275862069</v>
      </c>
      <c r="H5" s="16">
        <v>3.103448275862069</v>
      </c>
      <c r="I5" s="17">
        <v>2.7931034482758621</v>
      </c>
      <c r="J5">
        <f>SUM(B5:D5)</f>
        <v>9</v>
      </c>
      <c r="L5" s="23" t="s">
        <v>27</v>
      </c>
      <c r="M5" s="23" t="s">
        <v>28</v>
      </c>
      <c r="N5" s="23" t="s">
        <v>29</v>
      </c>
      <c r="O5" s="23" t="s">
        <v>30</v>
      </c>
    </row>
    <row r="6" spans="1:17" x14ac:dyDescent="0.35">
      <c r="A6" t="s">
        <v>11</v>
      </c>
      <c r="B6" s="10">
        <v>5</v>
      </c>
      <c r="C6" s="2">
        <v>1</v>
      </c>
      <c r="D6" s="11">
        <v>6</v>
      </c>
      <c r="F6" t="str">
        <f>IF(A6="","",A6)</f>
        <v>Grp B</v>
      </c>
      <c r="G6" s="18">
        <v>4.1379310344827589</v>
      </c>
      <c r="H6">
        <v>4.1379310344827589</v>
      </c>
      <c r="I6" s="19">
        <v>3.7241379310344827</v>
      </c>
      <c r="J6">
        <f>SUM(B6:D6)</f>
        <v>12</v>
      </c>
      <c r="L6">
        <f>J8</f>
        <v>29</v>
      </c>
      <c r="M6">
        <f>COUNT(B5:B7)</f>
        <v>3</v>
      </c>
      <c r="N6">
        <f>COUNT(B5:D5)</f>
        <v>3</v>
      </c>
      <c r="O6">
        <f>(M6-1)*(N6-1)</f>
        <v>4</v>
      </c>
    </row>
    <row r="7" spans="1:17" x14ac:dyDescent="0.35">
      <c r="A7" t="s">
        <v>13</v>
      </c>
      <c r="B7" s="12">
        <v>2</v>
      </c>
      <c r="C7" s="5">
        <v>5</v>
      </c>
      <c r="D7" s="13">
        <v>1</v>
      </c>
      <c r="F7" t="str">
        <f>IF(A7="","",A7)</f>
        <v>Grp C</v>
      </c>
      <c r="G7" s="20">
        <v>2.7586206896551726</v>
      </c>
      <c r="H7" s="21">
        <v>2.7586206896551726</v>
      </c>
      <c r="I7" s="22">
        <v>2.4827586206896552</v>
      </c>
      <c r="J7">
        <f>SUM(B7:D7)</f>
        <v>8</v>
      </c>
    </row>
    <row r="8" spans="1:17" ht="15" thickBot="1" x14ac:dyDescent="0.4">
      <c r="F8" t="s">
        <v>24</v>
      </c>
      <c r="G8">
        <f>SUM(B5:B7)</f>
        <v>10</v>
      </c>
      <c r="H8">
        <f>SUM(C5:C7)</f>
        <v>10</v>
      </c>
      <c r="I8">
        <f>SUM(D5:D7)</f>
        <v>9</v>
      </c>
      <c r="J8">
        <f>SUM(J5:J7)</f>
        <v>29</v>
      </c>
      <c r="L8" t="s">
        <v>31</v>
      </c>
    </row>
    <row r="9" spans="1:17" ht="15" thickTop="1" x14ac:dyDescent="0.35">
      <c r="L9" s="23" t="s">
        <v>32</v>
      </c>
      <c r="M9" s="23" t="s">
        <v>18</v>
      </c>
      <c r="N9" s="23" t="s">
        <v>10</v>
      </c>
      <c r="O9" s="23" t="s">
        <v>33</v>
      </c>
      <c r="P9" s="23" t="s">
        <v>34</v>
      </c>
      <c r="Q9" s="23" t="s">
        <v>35</v>
      </c>
    </row>
    <row r="10" spans="1:17" x14ac:dyDescent="0.35">
      <c r="G10" t="s">
        <v>36</v>
      </c>
      <c r="L10" t="s">
        <v>37</v>
      </c>
      <c r="M10" t="e">
        <f ca="1">[1]!CHI_STAT2(B5:D7,G5:I7)</f>
        <v>#NAME?</v>
      </c>
      <c r="N10" t="e">
        <f ca="1">_xlfn.CHISQ.DIST.RT(M10,O6)</f>
        <v>#NAME?</v>
      </c>
      <c r="O10" t="e">
        <f ca="1">[1]!CHISQ_INV_RT(O4,O6)</f>
        <v>#NAME?</v>
      </c>
      <c r="P10" s="2" t="e">
        <f ca="1">IF(O10&lt;M10,"yes","no")</f>
        <v>#NAME?</v>
      </c>
      <c r="Q10" t="e">
        <f ca="1">SQRT(M10/(L6*(MIN(M6,N6)-1)))</f>
        <v>#NAME?</v>
      </c>
    </row>
    <row r="11" spans="1:17" x14ac:dyDescent="0.35">
      <c r="L11" t="s">
        <v>38</v>
      </c>
      <c r="M11" t="e">
        <f ca="1">[1]!CHI_MAX2(B5:D7,G5:I7)</f>
        <v>#NAME?</v>
      </c>
      <c r="N11" t="e">
        <f ca="1">_xlfn.CHISQ.DIST.RT(M11,O6)</f>
        <v>#NAME?</v>
      </c>
      <c r="O11" t="e">
        <f ca="1">[1]!CHISQ_INV_RT(O4,O6)</f>
        <v>#NAME?</v>
      </c>
      <c r="P11" s="2" t="e">
        <f ca="1">IF(O11&lt;M11,"yes","no")</f>
        <v>#NAME?</v>
      </c>
      <c r="Q11" t="e">
        <f ca="1">SQRT(M11/(L6*(MIN(M6,N6)-1)))</f>
        <v>#NAME?</v>
      </c>
    </row>
    <row r="12" spans="1:17" x14ac:dyDescent="0.35">
      <c r="G12" t="s">
        <v>10</v>
      </c>
      <c r="H12" s="24" t="e">
        <f ca="1">[1]!FISHERTEST(B5:D7)</f>
        <v>#NAME?</v>
      </c>
      <c r="L12" s="25"/>
      <c r="M12" s="25"/>
      <c r="N12" s="25"/>
      <c r="O12" s="25"/>
      <c r="P12" s="25"/>
      <c r="Q12" s="25"/>
    </row>
    <row r="14" spans="1:17" x14ac:dyDescent="0.35">
      <c r="G14" t="s">
        <v>39</v>
      </c>
    </row>
    <row r="16" spans="1:17" x14ac:dyDescent="0.35">
      <c r="G16" s="15" t="s">
        <v>40</v>
      </c>
      <c r="H16" s="17">
        <v>10000</v>
      </c>
    </row>
    <row r="17" spans="7:8" x14ac:dyDescent="0.35">
      <c r="G17" s="18" t="s">
        <v>14</v>
      </c>
      <c r="H17" s="19">
        <v>0.01</v>
      </c>
    </row>
    <row r="18" spans="7:8" x14ac:dyDescent="0.35">
      <c r="G18" s="18" t="e">
        <f t="array" aca="1" ref="G18:H21" ca="1">[1]!CHISQ_SIM(A4:D7,TRUE,H16,TRUE,H17)</f>
        <v>#NAME?</v>
      </c>
      <c r="H18" s="19" t="e">
        <f ca="1"/>
        <v>#NAME?</v>
      </c>
    </row>
    <row r="19" spans="7:8" x14ac:dyDescent="0.35">
      <c r="G19" s="18" t="e">
        <f ca="1"/>
        <v>#NAME?</v>
      </c>
      <c r="H19" s="19" t="e">
        <f ca="1"/>
        <v>#NAME?</v>
      </c>
    </row>
    <row r="20" spans="7:8" x14ac:dyDescent="0.35">
      <c r="G20" s="18" t="e">
        <f ca="1"/>
        <v>#NAME?</v>
      </c>
      <c r="H20" s="19" t="e">
        <f ca="1"/>
        <v>#NAME?</v>
      </c>
    </row>
    <row r="21" spans="7:8" x14ac:dyDescent="0.35">
      <c r="G21" s="20" t="e">
        <f ca="1"/>
        <v>#NAME?</v>
      </c>
      <c r="H21" s="22" t="e">
        <f ca="1"/>
        <v>#NAME?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Sim 1</vt:lpstr>
      <vt:lpstr>Sim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2022-07-16T16:40:04Z</dcterms:created>
  <dcterms:modified xsi:type="dcterms:W3CDTF">2022-07-16T16:41:25Z</dcterms:modified>
</cp:coreProperties>
</file>