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ED1158BE-FFE4-402D-B2C4-8E573A80BAFC}" xr6:coauthVersionLast="47" xr6:coauthVersionMax="47" xr10:uidLastSave="{00000000-0000-0000-0000-000000000000}"/>
  <bookViews>
    <workbookView xWindow="-110" yWindow="-110" windowWidth="19420" windowHeight="10300" xr2:uid="{1B0E4DAB-46A8-4883-AF81-1EEC074749ED}"/>
  </bookViews>
  <sheets>
    <sheet name="Title" sheetId="2" r:id="rId1"/>
    <sheet name="Test" sheetId="1" r:id="rId2"/>
  </sheets>
  <externalReferences>
    <externalReference r:id="rId3"/>
    <externalReference r:id="rId4"/>
  </externalReferences>
  <definedNames>
    <definedName name="r_0">[2]Sheet17!$A$3:$A$264</definedName>
    <definedName name="r_1">[2]Sheet17!$B$3:$B$264</definedName>
    <definedName name="r_2">[2]Sheet17!$C$3:$C$264</definedName>
    <definedName name="r_3">[2]Sheet17!$D$3:$D$264</definedName>
    <definedName name="r_4">[2]Sheet17!$E$3:$E$264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G20" i="1"/>
  <c r="I19" i="1"/>
  <c r="D14" i="1"/>
  <c r="D13" i="1"/>
  <c r="I12" i="1"/>
  <c r="D12" i="1"/>
  <c r="I10" i="1"/>
  <c r="G10" i="1"/>
  <c r="B10" i="1"/>
  <c r="I8" i="1"/>
  <c r="G8" i="1"/>
  <c r="B8" i="1"/>
  <c r="B12" i="1" s="1"/>
  <c r="I6" i="1"/>
  <c r="G6" i="1"/>
  <c r="G19" i="1" s="1"/>
  <c r="B6" i="1"/>
  <c r="B11" i="1" s="1"/>
  <c r="B13" i="1" s="1"/>
  <c r="I5" i="1"/>
  <c r="B14" i="1" l="1"/>
  <c r="G15" i="1"/>
  <c r="G12" i="1"/>
  <c r="G13" i="1" s="1"/>
  <c r="G14" i="1" s="1"/>
</calcChain>
</file>

<file path=xl/sharedStrings.xml><?xml version="1.0" encoding="utf-8"?>
<sst xmlns="http://schemas.openxmlformats.org/spreadsheetml/2006/main" count="38" uniqueCount="30">
  <si>
    <t>One sample testing of variance</t>
  </si>
  <si>
    <t>Example 1</t>
  </si>
  <si>
    <t>Example 2</t>
  </si>
  <si>
    <t>n</t>
  </si>
  <si>
    <t>df</t>
  </si>
  <si>
    <t>=B5-1</t>
  </si>
  <si>
    <t>std dev (pop)</t>
  </si>
  <si>
    <t>var (pop)</t>
  </si>
  <si>
    <t>=B7^2</t>
  </si>
  <si>
    <t>α</t>
  </si>
  <si>
    <t>std dev (sample)</t>
  </si>
  <si>
    <t>χ2-crit (left)</t>
  </si>
  <si>
    <t>=CHISQ.INV(B9/2,B6)</t>
  </si>
  <si>
    <t>var (sample)</t>
  </si>
  <si>
    <t>χ2-crit (right)</t>
  </si>
  <si>
    <t>=CHISQ.INV.RT(B9/2,B6)</t>
  </si>
  <si>
    <t>lower</t>
  </si>
  <si>
    <t>x</t>
  </si>
  <si>
    <t>upper</t>
  </si>
  <si>
    <t>p-value</t>
  </si>
  <si>
    <t>=CHISQ.DIST.RT(G12,G6)</t>
  </si>
  <si>
    <t>sig</t>
  </si>
  <si>
    <t>=IF(G13&lt;G11,"yes","no")</t>
  </si>
  <si>
    <t>χ2-crit</t>
  </si>
  <si>
    <t>=CHISQ.INV.RT(G11,G6)</t>
  </si>
  <si>
    <t>2-tail test</t>
  </si>
  <si>
    <t>Real Statistics Using Excel</t>
  </si>
  <si>
    <t>Updated</t>
  </si>
  <si>
    <t>Copyright © 2013 - 2022 Charles Zaiontz</t>
  </si>
  <si>
    <t>One Sample Hypothesis Testing of the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</si>
</sst>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0" fillId="0" borderId="0" xfId="0" quotePrefix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/>
    <xf numFmtId="15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AddIns/XRealStats.xla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Wilcoxon Table"/>
      <sheetName val="Mann Table"/>
      <sheetName val="Runs Table"/>
      <sheetName val="KS Table"/>
      <sheetName val="KS2 Table"/>
      <sheetName val="Lil Table"/>
      <sheetName val="AD Table"/>
      <sheetName val="AD2 Table"/>
      <sheetName val="SW Table"/>
      <sheetName val="Stud. Q Table"/>
      <sheetName val="Stud. Q Table 2"/>
      <sheetName val="Sp Rho Table"/>
      <sheetName val="Ken Tau Table"/>
      <sheetName val="Durbin Table"/>
      <sheetName val="Dunnett Table"/>
      <sheetName val="Dunnett 1"/>
      <sheetName val="Prime"/>
      <sheetName val="MSSD"/>
      <sheetName val="Dict"/>
      <sheetName val="ADict"/>
      <sheetName val="XRealStats"/>
    </sheetNames>
    <definedNames>
      <definedName name="FTEXT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1E3A0-D783-4D07-ABB1-CD175E82F4D8}">
  <sheetPr codeName="Sheet1"/>
  <dimension ref="A1:B6"/>
  <sheetViews>
    <sheetView tabSelected="1" workbookViewId="0"/>
  </sheetViews>
  <sheetFormatPr defaultRowHeight="14.5" x14ac:dyDescent="0.35"/>
  <cols>
    <col min="2" max="2" width="8.90625" bestFit="1" customWidth="1"/>
  </cols>
  <sheetData>
    <row r="1" spans="1:2" x14ac:dyDescent="0.35">
      <c r="A1" t="s">
        <v>26</v>
      </c>
    </row>
    <row r="2" spans="1:2" x14ac:dyDescent="0.35">
      <c r="A2" t="s">
        <v>29</v>
      </c>
    </row>
    <row r="4" spans="1:2" x14ac:dyDescent="0.35">
      <c r="A4" t="s">
        <v>27</v>
      </c>
      <c r="B4" s="9">
        <v>44757</v>
      </c>
    </row>
    <row r="6" spans="1:2" x14ac:dyDescent="0.35">
      <c r="A6" s="10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88E76-02B1-4E95-B29D-2F6F7321C6E6}">
  <sheetPr codeName="Sheet32"/>
  <dimension ref="A1:I20"/>
  <sheetViews>
    <sheetView workbookViewId="0"/>
  </sheetViews>
  <sheetFormatPr defaultRowHeight="14.5" x14ac:dyDescent="0.35"/>
  <cols>
    <col min="1" max="1" width="14.453125" customWidth="1"/>
    <col min="2" max="2" width="9" customWidth="1"/>
    <col min="3" max="3" width="3.54296875" customWidth="1"/>
    <col min="4" max="4" width="33.26953125" customWidth="1"/>
    <col min="5" max="5" width="10" customWidth="1"/>
    <col min="6" max="6" width="16.7265625" customWidth="1"/>
    <col min="8" max="8" width="3.81640625" customWidth="1"/>
    <col min="9" max="9" width="23" customWidth="1"/>
  </cols>
  <sheetData>
    <row r="1" spans="1:9" x14ac:dyDescent="0.35">
      <c r="A1" s="1" t="s">
        <v>0</v>
      </c>
    </row>
    <row r="2" spans="1:9" x14ac:dyDescent="0.35">
      <c r="A2" s="1"/>
    </row>
    <row r="3" spans="1:9" x14ac:dyDescent="0.35">
      <c r="A3" s="1" t="s">
        <v>1</v>
      </c>
      <c r="F3" s="1" t="s">
        <v>2</v>
      </c>
    </row>
    <row r="4" spans="1:9" x14ac:dyDescent="0.35">
      <c r="F4" s="1"/>
    </row>
    <row r="5" spans="1:9" x14ac:dyDescent="0.35">
      <c r="A5" t="s">
        <v>3</v>
      </c>
      <c r="B5" s="2">
        <v>30</v>
      </c>
      <c r="F5" t="s">
        <v>3</v>
      </c>
      <c r="G5" s="2">
        <v>25</v>
      </c>
      <c r="I5" t="e">
        <f ca="1">[1]!FTEXT(G5)</f>
        <v>#NAME?</v>
      </c>
    </row>
    <row r="6" spans="1:9" x14ac:dyDescent="0.35">
      <c r="A6" t="s">
        <v>4</v>
      </c>
      <c r="B6" s="3">
        <f>B5-1</f>
        <v>29</v>
      </c>
      <c r="D6" t="s">
        <v>5</v>
      </c>
      <c r="F6" t="s">
        <v>4</v>
      </c>
      <c r="G6" s="3">
        <f>G5-1</f>
        <v>24</v>
      </c>
      <c r="I6" t="e">
        <f ca="1">[1]!FTEXT(G6)</f>
        <v>#NAME?</v>
      </c>
    </row>
    <row r="7" spans="1:9" x14ac:dyDescent="0.35">
      <c r="A7" t="s">
        <v>6</v>
      </c>
      <c r="B7" s="3">
        <v>1.1000000000000001</v>
      </c>
      <c r="F7" t="s">
        <v>6</v>
      </c>
      <c r="G7" s="3">
        <v>1.2</v>
      </c>
    </row>
    <row r="8" spans="1:9" x14ac:dyDescent="0.35">
      <c r="A8" t="s">
        <v>7</v>
      </c>
      <c r="B8" s="3">
        <f>B7^2</f>
        <v>1.2100000000000002</v>
      </c>
      <c r="D8" t="s">
        <v>8</v>
      </c>
      <c r="F8" t="s">
        <v>7</v>
      </c>
      <c r="G8" s="3">
        <f>G7^2</f>
        <v>1.44</v>
      </c>
      <c r="I8" t="e">
        <f ca="1">[1]!FTEXT(G8)</f>
        <v>#NAME?</v>
      </c>
    </row>
    <row r="9" spans="1:9" x14ac:dyDescent="0.35">
      <c r="A9" s="4" t="s">
        <v>9</v>
      </c>
      <c r="B9" s="3">
        <v>0.05</v>
      </c>
      <c r="F9" t="s">
        <v>10</v>
      </c>
      <c r="G9" s="3">
        <v>1.5</v>
      </c>
    </row>
    <row r="10" spans="1:9" x14ac:dyDescent="0.35">
      <c r="A10" t="s">
        <v>11</v>
      </c>
      <c r="B10" s="3">
        <f>CHIINV(1-B9/2,B6)</f>
        <v>16.047071695364892</v>
      </c>
      <c r="D10" s="5" t="s">
        <v>12</v>
      </c>
      <c r="F10" t="s">
        <v>13</v>
      </c>
      <c r="G10" s="3">
        <f>G9^2</f>
        <v>2.25</v>
      </c>
      <c r="I10" t="e">
        <f ca="1">[1]!FTEXT(G10)</f>
        <v>#NAME?</v>
      </c>
    </row>
    <row r="11" spans="1:9" x14ac:dyDescent="0.35">
      <c r="A11" t="s">
        <v>14</v>
      </c>
      <c r="B11" s="3">
        <f>CHIINV(B9/2,B6)</f>
        <v>45.722285804174533</v>
      </c>
      <c r="D11" s="5" t="s">
        <v>15</v>
      </c>
      <c r="F11" s="4" t="s">
        <v>9</v>
      </c>
      <c r="G11" s="3">
        <v>0.05</v>
      </c>
    </row>
    <row r="12" spans="1:9" x14ac:dyDescent="0.35">
      <c r="A12" t="s">
        <v>16</v>
      </c>
      <c r="B12" s="3">
        <f>B8/B6*B10</f>
        <v>0.6695502328066042</v>
      </c>
      <c r="D12" s="5" t="e">
        <f ca="1">[1]!FTEXT(B12)</f>
        <v>#NAME?</v>
      </c>
      <c r="F12" t="s">
        <v>17</v>
      </c>
      <c r="G12" s="3">
        <f>G6*G10/G8</f>
        <v>37.5</v>
      </c>
      <c r="I12" t="e">
        <f ca="1">[1]!FTEXT(G12)</f>
        <v>#NAME?</v>
      </c>
    </row>
    <row r="13" spans="1:9" x14ac:dyDescent="0.35">
      <c r="A13" t="s">
        <v>18</v>
      </c>
      <c r="B13" s="3">
        <f>B8/B6*B11</f>
        <v>1.9077229594155583</v>
      </c>
      <c r="D13" s="5" t="e">
        <f ca="1">[1]!FTEXT(B13)</f>
        <v>#NAME?</v>
      </c>
      <c r="F13" t="s">
        <v>19</v>
      </c>
      <c r="G13" s="3">
        <f>CHIDIST(G12,G6)</f>
        <v>3.898179833314705E-2</v>
      </c>
      <c r="I13" s="5" t="s">
        <v>20</v>
      </c>
    </row>
    <row r="14" spans="1:9" x14ac:dyDescent="0.35">
      <c r="A14" t="s">
        <v>21</v>
      </c>
      <c r="B14" s="6" t="str">
        <f>IF(AND(B12&lt;B8,B8&lt;B13),"no","yes")</f>
        <v>no</v>
      </c>
      <c r="D14" s="5" t="e">
        <f ca="1">[1]!FTEXT(B14)</f>
        <v>#NAME?</v>
      </c>
      <c r="F14" t="s">
        <v>21</v>
      </c>
      <c r="G14" s="7" t="str">
        <f>IF(G13&lt;G11,"yes","no")</f>
        <v>yes</v>
      </c>
      <c r="I14" t="s">
        <v>22</v>
      </c>
    </row>
    <row r="15" spans="1:9" x14ac:dyDescent="0.35">
      <c r="F15" t="s">
        <v>23</v>
      </c>
      <c r="G15" s="8">
        <f>CHIINV(G11,G6)</f>
        <v>36.415028501807313</v>
      </c>
      <c r="I15" s="5" t="s">
        <v>24</v>
      </c>
    </row>
    <row r="17" spans="6:9" x14ac:dyDescent="0.35">
      <c r="F17" t="s">
        <v>25</v>
      </c>
    </row>
    <row r="19" spans="6:9" x14ac:dyDescent="0.35">
      <c r="F19" t="s">
        <v>11</v>
      </c>
      <c r="G19" s="2">
        <f>CHIINV(1-G11/2,G6)</f>
        <v>12.401150217444435</v>
      </c>
      <c r="I19" t="e">
        <f ca="1">[1]!FTEXT(G19)</f>
        <v>#NAME?</v>
      </c>
    </row>
    <row r="20" spans="6:9" x14ac:dyDescent="0.35">
      <c r="F20" t="s">
        <v>14</v>
      </c>
      <c r="G20" s="8">
        <f>CHIINV(G11/2,G6)</f>
        <v>39.364077026603915</v>
      </c>
      <c r="I20" t="e">
        <f ca="1">[1]!FTEXT(G20)</f>
        <v>#NAME?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2022-07-15T11:50:16Z</dcterms:created>
  <dcterms:modified xsi:type="dcterms:W3CDTF">2022-07-15T11:51:48Z</dcterms:modified>
</cp:coreProperties>
</file>