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6DBCCBC-C232-43D1-B31E-C70E9FA441A5}" xr6:coauthVersionLast="47" xr6:coauthVersionMax="47" xr10:uidLastSave="{00000000-0000-0000-0000-000000000000}"/>
  <bookViews>
    <workbookView xWindow="-110" yWindow="-110" windowWidth="19420" windowHeight="10300" xr2:uid="{F3EB6727-80AD-4B92-B514-322663D8078E}"/>
  </bookViews>
  <sheets>
    <sheet name="Title" sheetId="2" r:id="rId1"/>
    <sheet name="Examples" sheetId="1" r:id="rId2"/>
  </sheet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5" i="1"/>
  <c r="V13" i="1" a="1"/>
  <c r="V15" i="1" s="1"/>
  <c r="V13" i="1"/>
  <c r="W13" i="1"/>
  <c r="V17" i="1"/>
  <c r="W17" i="1"/>
  <c r="S13" i="1" a="1"/>
  <c r="T15" i="1" s="1"/>
  <c r="T13" i="1"/>
  <c r="S14" i="1"/>
  <c r="T17" i="1"/>
  <c r="S18" i="1"/>
  <c r="K12" i="1"/>
  <c r="K9" i="1"/>
  <c r="K8" i="1"/>
  <c r="K7" i="1"/>
  <c r="W6" i="1"/>
  <c r="T6" i="1" a="1"/>
  <c r="T6" i="1" s="1"/>
  <c r="K6" i="1"/>
  <c r="W5" i="1"/>
  <c r="T5" i="1"/>
  <c r="K5" i="1"/>
  <c r="P4" i="1" a="1"/>
  <c r="Q5" i="1" s="1"/>
  <c r="P4" i="1"/>
  <c r="P8" i="1"/>
  <c r="M4" i="1" a="1"/>
  <c r="M6" i="1" s="1"/>
  <c r="M4" i="1"/>
  <c r="N4" i="1"/>
  <c r="N7" i="1"/>
  <c r="M8" i="1"/>
  <c r="N8" i="1"/>
  <c r="K4" i="1"/>
  <c r="D4" i="1" a="1"/>
  <c r="D6" i="1" s="1"/>
  <c r="E4" i="1"/>
  <c r="E8" i="1"/>
  <c r="E12" i="1"/>
  <c r="E16" i="1"/>
  <c r="I13" i="1"/>
  <c r="W4" i="1"/>
  <c r="T4" i="1"/>
  <c r="E17" i="1" l="1"/>
  <c r="E13" i="1"/>
  <c r="E9" i="1"/>
  <c r="E5" i="1"/>
  <c r="N9" i="1"/>
  <c r="N5" i="1"/>
  <c r="P9" i="1"/>
  <c r="P5" i="1"/>
  <c r="S19" i="1"/>
  <c r="S15" i="1"/>
  <c r="W18" i="1"/>
  <c r="W14" i="1"/>
  <c r="D17" i="1"/>
  <c r="D13" i="1"/>
  <c r="D9" i="1"/>
  <c r="D5" i="1"/>
  <c r="M9" i="1"/>
  <c r="M5" i="1"/>
  <c r="Q8" i="1"/>
  <c r="Q4" i="1"/>
  <c r="T18" i="1"/>
  <c r="T14" i="1"/>
  <c r="V18" i="1"/>
  <c r="V14" i="1"/>
  <c r="D16" i="1"/>
  <c r="D12" i="1"/>
  <c r="D8" i="1"/>
  <c r="D4" i="1"/>
  <c r="Q7" i="1"/>
  <c r="E15" i="1"/>
  <c r="E11" i="1"/>
  <c r="F11" i="1" s="1"/>
  <c r="E7" i="1"/>
  <c r="P7" i="1"/>
  <c r="S17" i="1"/>
  <c r="S13" i="1"/>
  <c r="W16" i="1"/>
  <c r="D15" i="1"/>
  <c r="D11" i="1"/>
  <c r="D7" i="1"/>
  <c r="E18" i="1"/>
  <c r="F18" i="1" s="1"/>
  <c r="E14" i="1"/>
  <c r="E10" i="1"/>
  <c r="E6" i="1"/>
  <c r="F6" i="1" s="1"/>
  <c r="N10" i="1"/>
  <c r="N6" i="1"/>
  <c r="P10" i="1"/>
  <c r="P6" i="1"/>
  <c r="S16" i="1"/>
  <c r="W19" i="1"/>
  <c r="W15" i="1"/>
  <c r="M7" i="1"/>
  <c r="Q10" i="1"/>
  <c r="Q6" i="1"/>
  <c r="T16" i="1"/>
  <c r="V16" i="1"/>
  <c r="D18" i="1"/>
  <c r="D14" i="1"/>
  <c r="D10" i="1"/>
  <c r="M10" i="1"/>
  <c r="Q9" i="1"/>
  <c r="T19" i="1"/>
  <c r="V19" i="1"/>
  <c r="I4" i="1" l="1"/>
  <c r="F5" i="1"/>
  <c r="F8" i="1"/>
  <c r="F9" i="1"/>
  <c r="F10" i="1"/>
  <c r="F13" i="1"/>
  <c r="F14" i="1"/>
  <c r="F17" i="1"/>
  <c r="F7" i="1"/>
  <c r="F12" i="1"/>
  <c r="F4" i="1"/>
  <c r="F15" i="1"/>
  <c r="F16" i="1"/>
  <c r="F19" i="1" l="1"/>
  <c r="I6" i="1" s="1"/>
  <c r="I5" i="1"/>
  <c r="I7" i="1" s="1"/>
  <c r="I8" i="1" s="1"/>
  <c r="I9" i="1" l="1"/>
  <c r="I17" i="1" s="1"/>
  <c r="I12" i="1" l="1"/>
  <c r="I14" i="1" s="1"/>
  <c r="I15" i="1" s="1"/>
  <c r="I18" i="1"/>
</calcChain>
</file>

<file path=xl/sharedStrings.xml><?xml version="1.0" encoding="utf-8"?>
<sst xmlns="http://schemas.openxmlformats.org/spreadsheetml/2006/main" count="43" uniqueCount="33">
  <si>
    <t>KCORREL</t>
  </si>
  <si>
    <t>two tail</t>
  </si>
  <si>
    <t>one tail</t>
  </si>
  <si>
    <t>Life Exp</t>
  </si>
  <si>
    <t>C</t>
  </si>
  <si>
    <t>D</t>
  </si>
  <si>
    <t>n</t>
  </si>
  <si>
    <t>C(n, 2)</t>
  </si>
  <si>
    <t>Cigarettes</t>
  </si>
  <si>
    <t>tau</t>
  </si>
  <si>
    <t>std error</t>
  </si>
  <si>
    <t>α</t>
  </si>
  <si>
    <t>z</t>
  </si>
  <si>
    <t>z-crit</t>
  </si>
  <si>
    <t>p-value</t>
  </si>
  <si>
    <t>sig</t>
  </si>
  <si>
    <t>lower</t>
  </si>
  <si>
    <t>upper</t>
  </si>
  <si>
    <t>Real Statistics Using Excel</t>
  </si>
  <si>
    <t>Updated</t>
  </si>
  <si>
    <t>Copyright © 2013 - 2022 Charles Zaiontz</t>
  </si>
  <si>
    <t>Kendall's Tau Normal Approximation</t>
  </si>
  <si>
    <t>Kendall's tau</t>
  </si>
  <si>
    <t>Correlation Coefficients</t>
  </si>
  <si>
    <t>Inversions</t>
  </si>
  <si>
    <t>Pearson</t>
  </si>
  <si>
    <t>Spearman</t>
  </si>
  <si>
    <t>Kendall</t>
  </si>
  <si>
    <t>Kendall's coefficient (test)</t>
  </si>
  <si>
    <t>Alpha</t>
  </si>
  <si>
    <t>Tails</t>
  </si>
  <si>
    <t>=NORM.S.INV(1-I11/2)</t>
  </si>
  <si>
    <t>=2*NORM.S.DIST(-ABS(I12),TRUE)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</si>
</sst>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4" xfId="0" applyBorder="1" applyAlignment="1">
      <alignment horizontal="right"/>
    </xf>
    <xf numFmtId="15" fontId="0" fillId="0" borderId="0" xfId="0" applyNumberFormat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0750-4003-4994-ABBE-D6AD27C11EBE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18</v>
      </c>
    </row>
    <row r="2" spans="1:2" x14ac:dyDescent="0.35">
      <c r="A2" t="s">
        <v>21</v>
      </c>
    </row>
    <row r="4" spans="1:2" x14ac:dyDescent="0.35">
      <c r="A4" t="s">
        <v>19</v>
      </c>
      <c r="B4" s="10">
        <v>44765</v>
      </c>
    </row>
    <row r="6" spans="1:2" x14ac:dyDescent="0.35">
      <c r="A6" s="1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3F7E-873E-405F-BD07-5126832446CB}">
  <sheetPr codeName="Sheet294"/>
  <dimension ref="A1:W19"/>
  <sheetViews>
    <sheetView workbookViewId="0"/>
  </sheetViews>
  <sheetFormatPr defaultRowHeight="14.5" x14ac:dyDescent="0.35"/>
  <cols>
    <col min="1" max="2" width="9.7265625" customWidth="1"/>
    <col min="3" max="3" width="4.453125" customWidth="1"/>
    <col min="4" max="5" width="10.7265625" customWidth="1"/>
    <col min="6" max="6" width="10" customWidth="1"/>
    <col min="7" max="7" width="4.1796875" customWidth="1"/>
    <col min="8" max="8" width="8.54296875" customWidth="1"/>
    <col min="10" max="10" width="2.1796875" customWidth="1"/>
    <col min="11" max="11" width="28.90625" customWidth="1"/>
    <col min="18" max="19" width="9.81640625" customWidth="1"/>
    <col min="20" max="21" width="10.1796875" customWidth="1"/>
    <col min="22" max="22" width="9.54296875" customWidth="1"/>
  </cols>
  <sheetData>
    <row r="1" spans="1:23" x14ac:dyDescent="0.35">
      <c r="A1" s="1" t="s">
        <v>22</v>
      </c>
    </row>
    <row r="2" spans="1:23" x14ac:dyDescent="0.35">
      <c r="M2" t="s">
        <v>0</v>
      </c>
      <c r="N2" t="s">
        <v>1</v>
      </c>
      <c r="P2" t="s">
        <v>0</v>
      </c>
      <c r="Q2" t="s">
        <v>2</v>
      </c>
      <c r="S2" t="s">
        <v>23</v>
      </c>
      <c r="V2" t="s">
        <v>23</v>
      </c>
    </row>
    <row r="3" spans="1:23" x14ac:dyDescent="0.35">
      <c r="A3" s="2" t="s">
        <v>3</v>
      </c>
      <c r="B3" s="2" t="s">
        <v>8</v>
      </c>
      <c r="D3" s="2" t="s">
        <v>3</v>
      </c>
      <c r="E3" s="2" t="s">
        <v>8</v>
      </c>
      <c r="F3" s="16" t="s">
        <v>24</v>
      </c>
    </row>
    <row r="4" spans="1:23" x14ac:dyDescent="0.35">
      <c r="A4" s="15">
        <v>80</v>
      </c>
      <c r="B4" s="15">
        <v>5</v>
      </c>
      <c r="D4" s="15" t="e">
        <f t="array" aca="1" ref="D4:E18" ca="1">QSORTRows(A4:B18)</f>
        <v>#NAME?</v>
      </c>
      <c r="E4" s="15" t="e">
        <f ca="1"/>
        <v>#NAME?</v>
      </c>
      <c r="F4" s="15">
        <f ca="1">COUNTIF(E5:E$19,"&lt;"&amp;E4)</f>
        <v>14</v>
      </c>
      <c r="H4" t="s">
        <v>6</v>
      </c>
      <c r="I4" s="3">
        <f ca="1">COUNT(D4:D18)</f>
        <v>0</v>
      </c>
      <c r="K4" s="4" t="e">
        <f ca="1">FTEXT(I4)</f>
        <v>#NAME?</v>
      </c>
      <c r="M4" t="e">
        <f t="array" aca="1" ref="M4:N10" ca="1">KCORREL(A4:A18,B4:B18,TRUE,,,FALSE)</f>
        <v>#NAME?</v>
      </c>
      <c r="N4" s="3" t="e">
        <f ca="1"/>
        <v>#NAME?</v>
      </c>
      <c r="P4" t="e">
        <f t="array" aca="1" ref="P4:Q10" ca="1">KCORREL(A4:A18,B4:B18,TRUE,1,,FALSE)</f>
        <v>#NAME?</v>
      </c>
      <c r="Q4" s="3" t="e">
        <f ca="1"/>
        <v>#NAME?</v>
      </c>
      <c r="S4" t="s">
        <v>25</v>
      </c>
      <c r="T4" s="12">
        <f>CORREL(A4:A18,B4:B18)</f>
        <v>-0.72094083207588544</v>
      </c>
      <c r="V4" t="s">
        <v>25</v>
      </c>
      <c r="W4" s="12">
        <f>CORREL(A4:A18,B4:B18)</f>
        <v>-0.72094083207588544</v>
      </c>
    </row>
    <row r="5" spans="1:23" x14ac:dyDescent="0.35">
      <c r="A5" s="15">
        <v>78</v>
      </c>
      <c r="B5" s="15">
        <v>23</v>
      </c>
      <c r="D5" s="15" t="e">
        <f ca="1"/>
        <v>#NAME?</v>
      </c>
      <c r="E5" s="15" t="e">
        <f ca="1"/>
        <v>#NAME?</v>
      </c>
      <c r="F5" s="15">
        <f ca="1">COUNTIF(E6:E$19,"&lt;"&amp;E5)</f>
        <v>13</v>
      </c>
      <c r="H5" t="s">
        <v>7</v>
      </c>
      <c r="I5" s="6" t="e">
        <f ca="1">COMBIN(I4,2)</f>
        <v>#NUM!</v>
      </c>
      <c r="K5" s="4" t="e">
        <f ca="1">FTEXT(I5)</f>
        <v>#NAME?</v>
      </c>
      <c r="M5" t="e">
        <f ca="1"/>
        <v>#NAME?</v>
      </c>
      <c r="N5" s="6" t="e">
        <f ca="1"/>
        <v>#NAME?</v>
      </c>
      <c r="P5" t="e">
        <f ca="1"/>
        <v>#NAME?</v>
      </c>
      <c r="Q5" s="6" t="e">
        <f ca="1"/>
        <v>#NAME?</v>
      </c>
      <c r="S5" t="s">
        <v>26</v>
      </c>
      <c r="T5" s="13" t="e">
        <f ca="1">SCORREL(A4:A18,B4:B18)</f>
        <v>#NAME?</v>
      </c>
      <c r="V5" t="s">
        <v>26</v>
      </c>
      <c r="W5" s="13" t="e">
        <f ca="1">SCORREL(A4:A18,B4:B18)</f>
        <v>#NAME?</v>
      </c>
    </row>
    <row r="6" spans="1:23" x14ac:dyDescent="0.35">
      <c r="A6" s="15">
        <v>60</v>
      </c>
      <c r="B6" s="15">
        <v>25</v>
      </c>
      <c r="D6" s="15" t="e">
        <f ca="1"/>
        <v>#NAME?</v>
      </c>
      <c r="E6" s="15" t="e">
        <f ca="1"/>
        <v>#NAME?</v>
      </c>
      <c r="F6" s="15">
        <f ca="1">COUNTIF(E7:E$19,"&lt;"&amp;E6)</f>
        <v>12</v>
      </c>
      <c r="H6" t="s">
        <v>5</v>
      </c>
      <c r="I6" s="6">
        <f ca="1">F19</f>
        <v>105</v>
      </c>
      <c r="K6" s="4" t="e">
        <f ca="1">FTEXT(I6)</f>
        <v>#NAME?</v>
      </c>
      <c r="M6" t="e">
        <f ca="1"/>
        <v>#NAME?</v>
      </c>
      <c r="N6" s="6" t="e">
        <f ca="1"/>
        <v>#NAME?</v>
      </c>
      <c r="P6" t="e">
        <f ca="1"/>
        <v>#NAME?</v>
      </c>
      <c r="Q6" s="6" t="e">
        <f ca="1"/>
        <v>#NAME?</v>
      </c>
      <c r="S6" t="s">
        <v>27</v>
      </c>
      <c r="T6" s="14" t="e">
        <f t="array" aca="1" ref="T6" ca="1">KCORREL(A4:A18,B4:B18,,,,FALSE)</f>
        <v>#NAME?</v>
      </c>
      <c r="V6" t="s">
        <v>27</v>
      </c>
      <c r="W6" s="14" t="e">
        <f ca="1">KCORREL(A4:A18,B4:B18,,,,FALSE)</f>
        <v>#NAME?</v>
      </c>
    </row>
    <row r="7" spans="1:23" x14ac:dyDescent="0.35">
      <c r="A7" s="15">
        <v>53</v>
      </c>
      <c r="B7" s="15">
        <v>48</v>
      </c>
      <c r="D7" s="15" t="e">
        <f ca="1"/>
        <v>#NAME?</v>
      </c>
      <c r="E7" s="15" t="e">
        <f ca="1"/>
        <v>#NAME?</v>
      </c>
      <c r="F7" s="15">
        <f ca="1">COUNTIF(E8:E$19,"&lt;"&amp;E7)</f>
        <v>11</v>
      </c>
      <c r="H7" t="s">
        <v>4</v>
      </c>
      <c r="I7" s="6" t="e">
        <f ca="1">I5-I6</f>
        <v>#NUM!</v>
      </c>
      <c r="K7" s="4" t="e">
        <f ca="1">FTEXT(I7)</f>
        <v>#NAME?</v>
      </c>
      <c r="M7" t="e">
        <f ca="1"/>
        <v>#NAME?</v>
      </c>
      <c r="N7" s="6" t="e">
        <f ca="1"/>
        <v>#NAME?</v>
      </c>
      <c r="P7" t="e">
        <f ca="1"/>
        <v>#NAME?</v>
      </c>
      <c r="Q7" s="6" t="e">
        <f ca="1"/>
        <v>#NAME?</v>
      </c>
    </row>
    <row r="8" spans="1:23" x14ac:dyDescent="0.35">
      <c r="A8" s="15">
        <v>85</v>
      </c>
      <c r="B8" s="15">
        <v>17</v>
      </c>
      <c r="D8" s="15" t="e">
        <f ca="1"/>
        <v>#NAME?</v>
      </c>
      <c r="E8" s="15" t="e">
        <f ca="1"/>
        <v>#NAME?</v>
      </c>
      <c r="F8" s="15">
        <f ca="1">COUNTIF(E9:E$19,"&lt;"&amp;E8)</f>
        <v>10</v>
      </c>
      <c r="H8" t="s">
        <v>9</v>
      </c>
      <c r="I8" s="6" t="e">
        <f ca="1">(I7-I6)/I5</f>
        <v>#NUM!</v>
      </c>
      <c r="K8" s="4" t="e">
        <f ca="1">FTEXT(I8)</f>
        <v>#NAME?</v>
      </c>
      <c r="M8" t="e">
        <f ca="1"/>
        <v>#NAME?</v>
      </c>
      <c r="N8" s="6" t="e">
        <f ca="1"/>
        <v>#NAME?</v>
      </c>
      <c r="P8" t="e">
        <f ca="1"/>
        <v>#NAME?</v>
      </c>
      <c r="Q8" s="6" t="e">
        <f ca="1"/>
        <v>#NAME?</v>
      </c>
      <c r="S8" t="s">
        <v>28</v>
      </c>
      <c r="V8" t="s">
        <v>28</v>
      </c>
    </row>
    <row r="9" spans="1:23" x14ac:dyDescent="0.35">
      <c r="A9" s="15">
        <v>84</v>
      </c>
      <c r="B9" s="15">
        <v>8</v>
      </c>
      <c r="D9" s="15" t="e">
        <f ca="1"/>
        <v>#NAME?</v>
      </c>
      <c r="E9" s="15" t="e">
        <f ca="1"/>
        <v>#NAME?</v>
      </c>
      <c r="F9" s="15">
        <f ca="1">COUNTIF(E10:E$19,"&lt;"&amp;E9)</f>
        <v>9</v>
      </c>
      <c r="H9" t="s">
        <v>10</v>
      </c>
      <c r="I9" s="7" t="e">
        <f ca="1">SQRT((2*I4+5)/I5)/3</f>
        <v>#NUM!</v>
      </c>
      <c r="K9" s="4" t="e">
        <f ca="1">FTEXT(I9)</f>
        <v>#NAME?</v>
      </c>
      <c r="M9" t="e">
        <f ca="1"/>
        <v>#NAME?</v>
      </c>
      <c r="N9" s="6" t="e">
        <f ca="1"/>
        <v>#NAME?</v>
      </c>
      <c r="P9" t="e">
        <f ca="1"/>
        <v>#NAME?</v>
      </c>
      <c r="Q9" s="6" t="e">
        <f ca="1"/>
        <v>#NAME?</v>
      </c>
    </row>
    <row r="10" spans="1:23" x14ac:dyDescent="0.35">
      <c r="A10" s="15">
        <v>73</v>
      </c>
      <c r="B10" s="15">
        <v>4</v>
      </c>
      <c r="D10" s="15" t="e">
        <f ca="1"/>
        <v>#NAME?</v>
      </c>
      <c r="E10" s="15" t="e">
        <f ca="1"/>
        <v>#NAME?</v>
      </c>
      <c r="F10" s="15">
        <f ca="1">COUNTIF(E11:E$19,"&lt;"&amp;E10)</f>
        <v>8</v>
      </c>
      <c r="K10" s="4"/>
      <c r="M10" t="e">
        <f ca="1"/>
        <v>#NAME?</v>
      </c>
      <c r="N10" s="7" t="e">
        <f ca="1"/>
        <v>#NAME?</v>
      </c>
      <c r="P10" t="e">
        <f ca="1"/>
        <v>#NAME?</v>
      </c>
      <c r="Q10" s="7" t="e">
        <f ca="1"/>
        <v>#NAME?</v>
      </c>
      <c r="S10" t="s">
        <v>29</v>
      </c>
      <c r="T10" s="12">
        <v>0.05</v>
      </c>
      <c r="V10" t="s">
        <v>29</v>
      </c>
      <c r="W10" s="12">
        <v>0.05</v>
      </c>
    </row>
    <row r="11" spans="1:23" x14ac:dyDescent="0.35">
      <c r="A11" s="15">
        <v>79</v>
      </c>
      <c r="B11" s="15">
        <v>26</v>
      </c>
      <c r="D11" s="15" t="e">
        <f ca="1"/>
        <v>#NAME?</v>
      </c>
      <c r="E11" s="15" t="e">
        <f ca="1"/>
        <v>#NAME?</v>
      </c>
      <c r="F11" s="15">
        <f ca="1">COUNTIF(E12:E$19,"&lt;"&amp;E11)</f>
        <v>7</v>
      </c>
      <c r="H11" s="8" t="s">
        <v>11</v>
      </c>
      <c r="I11" s="3">
        <v>0.05</v>
      </c>
      <c r="S11" t="s">
        <v>30</v>
      </c>
      <c r="T11" s="14">
        <v>1</v>
      </c>
      <c r="V11" t="s">
        <v>30</v>
      </c>
      <c r="W11" s="14">
        <v>2</v>
      </c>
    </row>
    <row r="12" spans="1:23" x14ac:dyDescent="0.35">
      <c r="A12" s="15">
        <v>81</v>
      </c>
      <c r="B12" s="15">
        <v>11</v>
      </c>
      <c r="D12" s="15" t="e">
        <f ca="1"/>
        <v>#NAME?</v>
      </c>
      <c r="E12" s="15" t="e">
        <f ca="1"/>
        <v>#NAME?</v>
      </c>
      <c r="F12" s="15">
        <f ca="1">COUNTIF(E13:E$19,"&lt;"&amp;E12)</f>
        <v>6</v>
      </c>
      <c r="H12" t="s">
        <v>12</v>
      </c>
      <c r="I12" s="6" t="e">
        <f ca="1">I8/I9</f>
        <v>#NUM!</v>
      </c>
      <c r="K12" s="4" t="e">
        <f ca="1">FTEXT(I12)</f>
        <v>#NAME?</v>
      </c>
    </row>
    <row r="13" spans="1:23" x14ac:dyDescent="0.35">
      <c r="A13" s="15">
        <v>75</v>
      </c>
      <c r="B13" s="15">
        <v>19</v>
      </c>
      <c r="D13" s="15" t="e">
        <f ca="1"/>
        <v>#NAME?</v>
      </c>
      <c r="E13" s="15" t="e">
        <f ca="1"/>
        <v>#NAME?</v>
      </c>
      <c r="F13" s="15">
        <f ca="1">COUNTIF(E14:E$19,"&lt;"&amp;E13)</f>
        <v>5</v>
      </c>
      <c r="H13" t="s">
        <v>13</v>
      </c>
      <c r="I13" s="6">
        <f>NORMSINV(1-I11/2)</f>
        <v>1.9599639845400536</v>
      </c>
      <c r="K13" s="4" t="s">
        <v>31</v>
      </c>
      <c r="S13" t="e">
        <f t="array" aca="1" ref="S13:T19" ca="1">KCORREL(A4:A18,B4:B18,TRUE,T11,T10,FALSE)</f>
        <v>#NAME?</v>
      </c>
      <c r="T13" s="12" t="e">
        <f ca="1"/>
        <v>#NAME?</v>
      </c>
      <c r="V13" t="e">
        <f t="array" aca="1" ref="V13:W19" ca="1">KCORREL(A4:A18,B4:B18,TRUE,W11,W10,FALSE)</f>
        <v>#NAME?</v>
      </c>
      <c r="W13" s="12" t="e">
        <f ca="1"/>
        <v>#NAME?</v>
      </c>
    </row>
    <row r="14" spans="1:23" x14ac:dyDescent="0.35">
      <c r="A14" s="15">
        <v>68</v>
      </c>
      <c r="B14" s="15">
        <v>14</v>
      </c>
      <c r="D14" s="15" t="e">
        <f ca="1"/>
        <v>#NAME?</v>
      </c>
      <c r="E14" s="15" t="e">
        <f ca="1"/>
        <v>#NAME?</v>
      </c>
      <c r="F14" s="15">
        <f ca="1">COUNTIF(E15:E$19,"&lt;"&amp;E14)</f>
        <v>4</v>
      </c>
      <c r="H14" t="s">
        <v>14</v>
      </c>
      <c r="I14" s="6" t="e">
        <f ca="1">2*NORMSDIST(-ABS(I12))</f>
        <v>#NUM!</v>
      </c>
      <c r="K14" s="4" t="s">
        <v>32</v>
      </c>
      <c r="S14" t="e">
        <f ca="1"/>
        <v>#NAME?</v>
      </c>
      <c r="T14" s="13" t="e">
        <f ca="1"/>
        <v>#NAME?</v>
      </c>
      <c r="V14" t="e">
        <f ca="1"/>
        <v>#NAME?</v>
      </c>
      <c r="W14" s="13" t="e">
        <f ca="1"/>
        <v>#NAME?</v>
      </c>
    </row>
    <row r="15" spans="1:23" x14ac:dyDescent="0.35">
      <c r="A15" s="15">
        <v>72</v>
      </c>
      <c r="B15" s="15">
        <v>35</v>
      </c>
      <c r="D15" s="15" t="e">
        <f ca="1"/>
        <v>#NAME?</v>
      </c>
      <c r="E15" s="15" t="e">
        <f ca="1"/>
        <v>#NAME?</v>
      </c>
      <c r="F15" s="15">
        <f ca="1">COUNTIF(E16:E$19,"&lt;"&amp;E15)</f>
        <v>3</v>
      </c>
      <c r="H15" t="s">
        <v>15</v>
      </c>
      <c r="I15" s="9" t="e">
        <f ca="1">IF(I14&lt;I11,"yes","no")</f>
        <v>#NUM!</v>
      </c>
      <c r="K15" s="4" t="e">
        <f ca="1">FTEXT(I15)</f>
        <v>#NAME?</v>
      </c>
      <c r="S15" t="e">
        <f ca="1"/>
        <v>#NAME?</v>
      </c>
      <c r="T15" s="13" t="e">
        <f ca="1"/>
        <v>#NAME?</v>
      </c>
      <c r="V15" t="e">
        <f ca="1"/>
        <v>#NAME?</v>
      </c>
      <c r="W15" s="13" t="e">
        <f ca="1"/>
        <v>#NAME?</v>
      </c>
    </row>
    <row r="16" spans="1:23" x14ac:dyDescent="0.35">
      <c r="A16" s="15">
        <v>58</v>
      </c>
      <c r="B16" s="15">
        <v>29</v>
      </c>
      <c r="D16" s="15" t="e">
        <f ca="1"/>
        <v>#NAME?</v>
      </c>
      <c r="E16" s="15" t="e">
        <f ca="1"/>
        <v>#NAME?</v>
      </c>
      <c r="F16" s="15">
        <f ca="1">COUNTIF(E17:E$19,"&lt;"&amp;E16)</f>
        <v>2</v>
      </c>
      <c r="K16" s="4"/>
      <c r="S16" t="e">
        <f ca="1"/>
        <v>#NAME?</v>
      </c>
      <c r="T16" s="13" t="e">
        <f ca="1"/>
        <v>#NAME?</v>
      </c>
      <c r="V16" t="e">
        <f ca="1"/>
        <v>#NAME?</v>
      </c>
      <c r="W16" s="13" t="e">
        <f ca="1"/>
        <v>#NAME?</v>
      </c>
    </row>
    <row r="17" spans="1:23" x14ac:dyDescent="0.35">
      <c r="A17" s="15">
        <v>92</v>
      </c>
      <c r="B17" s="15">
        <v>3</v>
      </c>
      <c r="D17" s="15" t="e">
        <f ca="1"/>
        <v>#NAME?</v>
      </c>
      <c r="E17" s="15" t="e">
        <f ca="1"/>
        <v>#NAME?</v>
      </c>
      <c r="F17" s="15">
        <f ca="1">COUNTIF(E18:E$19,"&lt;"&amp;E17)</f>
        <v>1</v>
      </c>
      <c r="H17" t="s">
        <v>16</v>
      </c>
      <c r="I17" s="3" t="e">
        <f ca="1">I8-I9*I13</f>
        <v>#NUM!</v>
      </c>
      <c r="K17" s="4" t="e">
        <f ca="1">FTEXT(I17)</f>
        <v>#NAME?</v>
      </c>
      <c r="S17" t="e">
        <f ca="1"/>
        <v>#NAME?</v>
      </c>
      <c r="T17" s="13" t="e">
        <f ca="1"/>
        <v>#NAME?</v>
      </c>
      <c r="V17" t="e">
        <f ca="1"/>
        <v>#NAME?</v>
      </c>
      <c r="W17" s="13" t="e">
        <f ca="1"/>
        <v>#NAME?</v>
      </c>
    </row>
    <row r="18" spans="1:23" x14ac:dyDescent="0.35">
      <c r="A18" s="17">
        <v>65</v>
      </c>
      <c r="B18" s="17">
        <v>24</v>
      </c>
      <c r="D18" s="17" t="e">
        <f ca="1"/>
        <v>#NAME?</v>
      </c>
      <c r="E18" s="17" t="e">
        <f ca="1"/>
        <v>#NAME?</v>
      </c>
      <c r="F18" s="17">
        <f ca="1">COUNTIF(E19:E$19,"&lt;"&amp;E18)</f>
        <v>0</v>
      </c>
      <c r="H18" t="s">
        <v>17</v>
      </c>
      <c r="I18" s="7" t="e">
        <f ca="1">I8+I9*I13</f>
        <v>#NUM!</v>
      </c>
      <c r="K18" s="4" t="e">
        <f ca="1">FTEXT(I18)</f>
        <v>#NAME?</v>
      </c>
      <c r="S18" t="e">
        <f ca="1"/>
        <v>#NAME?</v>
      </c>
      <c r="T18" s="13" t="e">
        <f ca="1"/>
        <v>#NAME?</v>
      </c>
      <c r="V18" t="e">
        <f ca="1"/>
        <v>#NAME?</v>
      </c>
      <c r="W18" s="13" t="e">
        <f ca="1"/>
        <v>#NAME?</v>
      </c>
    </row>
    <row r="19" spans="1:23" x14ac:dyDescent="0.35">
      <c r="F19" s="5">
        <f ca="1">SUM(F4:F18)</f>
        <v>105</v>
      </c>
      <c r="S19" t="e">
        <f ca="1"/>
        <v>#NAME?</v>
      </c>
      <c r="T19" s="14" t="e">
        <f ca="1"/>
        <v>#NAME?</v>
      </c>
      <c r="V19" t="e">
        <f ca="1"/>
        <v>#NAME?</v>
      </c>
      <c r="W19" s="14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2022-07-23T13:30:39Z</dcterms:created>
  <dcterms:modified xsi:type="dcterms:W3CDTF">2022-07-23T14:07:49Z</dcterms:modified>
</cp:coreProperties>
</file>