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65E98D65-CB91-44B8-8F90-5D939EA3731F}" xr6:coauthVersionLast="47" xr6:coauthVersionMax="47" xr10:uidLastSave="{00000000-0000-0000-0000-000000000000}"/>
  <bookViews>
    <workbookView xWindow="-110" yWindow="-110" windowWidth="19420" windowHeight="10300" xr2:uid="{F3AE51B4-594A-4BD7-B13E-98153259F5FD}"/>
  </bookViews>
  <sheets>
    <sheet name="Title" sheetId="1" r:id="rId1"/>
    <sheet name="T Dist" sheetId="2" r:id="rId2"/>
    <sheet name="Functions" sheetId="3" r:id="rId3"/>
  </sheets>
  <externalReferences>
    <externalReference r:id="rId4"/>
    <externalReference r:id="rId5"/>
  </externalReferences>
  <definedNames>
    <definedName name="r_0">[2]Sheet17!$A$3:$A$264</definedName>
    <definedName name="r_1">[2]Sheet17!$B$3:$B$264</definedName>
    <definedName name="r_2">[2]Sheet17!$C$3:$C$264</definedName>
    <definedName name="r_3">[2]Sheet17!$D$3:$D$264</definedName>
    <definedName name="r_4">[2]Sheet17!$E$3:$E$264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  <c r="I7" i="3"/>
  <c r="H7" i="3"/>
  <c r="G7" i="3"/>
  <c r="F7" i="3"/>
  <c r="I6" i="3"/>
  <c r="H6" i="3"/>
  <c r="G6" i="3"/>
  <c r="F6" i="3"/>
  <c r="I5" i="3"/>
  <c r="H5" i="3"/>
  <c r="G5" i="3"/>
  <c r="F5" i="3"/>
  <c r="B5" i="3"/>
  <c r="B3" i="3"/>
  <c r="C3" i="3" s="1"/>
  <c r="C5" i="3" s="1"/>
  <c r="B63" i="2"/>
  <c r="G63" i="2" s="1"/>
  <c r="G62" i="2"/>
  <c r="G61" i="2"/>
  <c r="B61" i="2"/>
  <c r="B62" i="2" s="1"/>
  <c r="G60" i="2"/>
  <c r="B22" i="2"/>
  <c r="B23" i="2" s="1"/>
  <c r="B24" i="2" s="1"/>
  <c r="B21" i="2"/>
  <c r="G21" i="2" s="1"/>
  <c r="G20" i="2"/>
  <c r="F19" i="2"/>
  <c r="E19" i="2"/>
  <c r="D19" i="2"/>
  <c r="F16" i="2"/>
  <c r="E16" i="2"/>
  <c r="D16" i="2"/>
  <c r="C16" i="2"/>
  <c r="F15" i="2"/>
  <c r="F13" i="2"/>
  <c r="E13" i="2"/>
  <c r="E15" i="2" s="1"/>
  <c r="D13" i="2"/>
  <c r="D15" i="2" s="1"/>
  <c r="C13" i="2"/>
  <c r="C15" i="2" s="1"/>
  <c r="F12" i="2"/>
  <c r="F14" i="2" s="1"/>
  <c r="F17" i="2" s="1"/>
  <c r="E12" i="2"/>
  <c r="E14" i="2" s="1"/>
  <c r="E17" i="2" s="1"/>
  <c r="D12" i="2"/>
  <c r="D14" i="2" s="1"/>
  <c r="C12" i="2"/>
  <c r="C19" i="2" s="1"/>
  <c r="E62" i="2" l="1"/>
  <c r="E23" i="2"/>
  <c r="E63" i="2"/>
  <c r="E24" i="2"/>
  <c r="E20" i="2"/>
  <c r="E60" i="2"/>
  <c r="E21" i="2"/>
  <c r="E61" i="2"/>
  <c r="E25" i="2"/>
  <c r="E22" i="2"/>
  <c r="B25" i="2"/>
  <c r="G24" i="2"/>
  <c r="F23" i="2"/>
  <c r="F63" i="2"/>
  <c r="F60" i="2"/>
  <c r="F25" i="2"/>
  <c r="F21" i="2"/>
  <c r="F61" i="2"/>
  <c r="F22" i="2"/>
  <c r="F24" i="2"/>
  <c r="F20" i="2"/>
  <c r="F62" i="2"/>
  <c r="G22" i="2"/>
  <c r="B64" i="2"/>
  <c r="F64" i="2" s="1"/>
  <c r="D17" i="2"/>
  <c r="G23" i="2"/>
  <c r="C10" i="3"/>
  <c r="C6" i="3"/>
  <c r="C9" i="3"/>
  <c r="C7" i="3"/>
  <c r="C8" i="3"/>
  <c r="B7" i="3"/>
  <c r="B9" i="3"/>
  <c r="C14" i="2"/>
  <c r="C17" i="2" s="1"/>
  <c r="B6" i="3"/>
  <c r="B10" i="3"/>
  <c r="C61" i="2" l="1"/>
  <c r="C62" i="2"/>
  <c r="C22" i="2"/>
  <c r="C23" i="2"/>
  <c r="C63" i="2"/>
  <c r="C24" i="2"/>
  <c r="C64" i="2"/>
  <c r="C21" i="2"/>
  <c r="C60" i="2"/>
  <c r="C25" i="2"/>
  <c r="C20" i="2"/>
  <c r="D26" i="2"/>
  <c r="D22" i="2"/>
  <c r="D62" i="2"/>
  <c r="D63" i="2"/>
  <c r="D20" i="2"/>
  <c r="D24" i="2"/>
  <c r="D64" i="2"/>
  <c r="D21" i="2"/>
  <c r="D61" i="2"/>
  <c r="D23" i="2"/>
  <c r="D60" i="2"/>
  <c r="D25" i="2"/>
  <c r="B65" i="2"/>
  <c r="D65" i="2" s="1"/>
  <c r="G64" i="2"/>
  <c r="G25" i="2"/>
  <c r="B26" i="2"/>
  <c r="C26" i="2" s="1"/>
  <c r="E64" i="2"/>
  <c r="C65" i="2" l="1"/>
  <c r="B66" i="2"/>
  <c r="G65" i="2"/>
  <c r="E65" i="2"/>
  <c r="F65" i="2"/>
  <c r="B27" i="2"/>
  <c r="G26" i="2"/>
  <c r="E26" i="2"/>
  <c r="F26" i="2"/>
  <c r="G27" i="2" l="1"/>
  <c r="B28" i="2"/>
  <c r="F27" i="2"/>
  <c r="E27" i="2"/>
  <c r="C27" i="2"/>
  <c r="D27" i="2"/>
  <c r="B67" i="2"/>
  <c r="G66" i="2"/>
  <c r="F66" i="2"/>
  <c r="E66" i="2"/>
  <c r="C66" i="2"/>
  <c r="D66" i="2"/>
  <c r="G67" i="2" l="1"/>
  <c r="B68" i="2"/>
  <c r="E67" i="2"/>
  <c r="F67" i="2"/>
  <c r="C67" i="2"/>
  <c r="D67" i="2"/>
  <c r="B29" i="2"/>
  <c r="G28" i="2"/>
  <c r="E28" i="2"/>
  <c r="F28" i="2"/>
  <c r="D28" i="2"/>
  <c r="C28" i="2"/>
  <c r="G29" i="2" l="1"/>
  <c r="B30" i="2"/>
  <c r="F29" i="2"/>
  <c r="E29" i="2"/>
  <c r="D29" i="2"/>
  <c r="C29" i="2"/>
  <c r="G68" i="2"/>
  <c r="B69" i="2"/>
  <c r="F68" i="2"/>
  <c r="E68" i="2"/>
  <c r="D68" i="2"/>
  <c r="C68" i="2"/>
  <c r="B70" i="2" l="1"/>
  <c r="G69" i="2"/>
  <c r="F69" i="2"/>
  <c r="E69" i="2"/>
  <c r="C69" i="2"/>
  <c r="D69" i="2"/>
  <c r="B31" i="2"/>
  <c r="G30" i="2"/>
  <c r="F30" i="2"/>
  <c r="E30" i="2"/>
  <c r="C30" i="2"/>
  <c r="D30" i="2"/>
  <c r="B32" i="2" l="1"/>
  <c r="G31" i="2"/>
  <c r="F31" i="2"/>
  <c r="E31" i="2"/>
  <c r="D31" i="2"/>
  <c r="C31" i="2"/>
  <c r="B71" i="2"/>
  <c r="G70" i="2"/>
  <c r="F70" i="2"/>
  <c r="E70" i="2"/>
  <c r="C70" i="2"/>
  <c r="D70" i="2"/>
  <c r="G71" i="2" l="1"/>
  <c r="B72" i="2"/>
  <c r="E71" i="2"/>
  <c r="F71" i="2"/>
  <c r="C71" i="2"/>
  <c r="D71" i="2"/>
  <c r="B33" i="2"/>
  <c r="G32" i="2"/>
  <c r="F32" i="2"/>
  <c r="E32" i="2"/>
  <c r="D32" i="2"/>
  <c r="C32" i="2"/>
  <c r="G33" i="2" l="1"/>
  <c r="B34" i="2"/>
  <c r="F33" i="2"/>
  <c r="E33" i="2"/>
  <c r="C33" i="2"/>
  <c r="D33" i="2"/>
  <c r="G72" i="2"/>
  <c r="B73" i="2"/>
  <c r="F72" i="2"/>
  <c r="E72" i="2"/>
  <c r="C72" i="2"/>
  <c r="D72" i="2"/>
  <c r="B74" i="2" l="1"/>
  <c r="G73" i="2"/>
  <c r="E73" i="2"/>
  <c r="F73" i="2"/>
  <c r="C73" i="2"/>
  <c r="D73" i="2"/>
  <c r="B35" i="2"/>
  <c r="G34" i="2"/>
  <c r="E34" i="2"/>
  <c r="F34" i="2"/>
  <c r="C34" i="2"/>
  <c r="D34" i="2"/>
  <c r="B36" i="2" l="1"/>
  <c r="G35" i="2"/>
  <c r="F35" i="2"/>
  <c r="E35" i="2"/>
  <c r="C35" i="2"/>
  <c r="D35" i="2"/>
  <c r="B75" i="2"/>
  <c r="G74" i="2"/>
  <c r="F74" i="2"/>
  <c r="E74" i="2"/>
  <c r="D74" i="2"/>
  <c r="C74" i="2"/>
  <c r="G75" i="2" l="1"/>
  <c r="B76" i="2"/>
  <c r="E75" i="2"/>
  <c r="F75" i="2"/>
  <c r="C75" i="2"/>
  <c r="D75" i="2"/>
  <c r="B37" i="2"/>
  <c r="G36" i="2"/>
  <c r="E36" i="2"/>
  <c r="F36" i="2"/>
  <c r="C36" i="2"/>
  <c r="D36" i="2"/>
  <c r="G37" i="2" l="1"/>
  <c r="B38" i="2"/>
  <c r="F37" i="2"/>
  <c r="E37" i="2"/>
  <c r="D37" i="2"/>
  <c r="C37" i="2"/>
  <c r="G76" i="2"/>
  <c r="B77" i="2"/>
  <c r="F76" i="2"/>
  <c r="E76" i="2"/>
  <c r="D76" i="2"/>
  <c r="C76" i="2"/>
  <c r="B78" i="2" l="1"/>
  <c r="G77" i="2"/>
  <c r="F77" i="2"/>
  <c r="E77" i="2"/>
  <c r="D77" i="2"/>
  <c r="C77" i="2"/>
  <c r="B39" i="2"/>
  <c r="G38" i="2"/>
  <c r="E38" i="2"/>
  <c r="F38" i="2"/>
  <c r="C38" i="2"/>
  <c r="D38" i="2"/>
  <c r="B40" i="2" l="1"/>
  <c r="G39" i="2"/>
  <c r="E39" i="2"/>
  <c r="F39" i="2"/>
  <c r="C39" i="2"/>
  <c r="D39" i="2"/>
  <c r="B79" i="2"/>
  <c r="G78" i="2"/>
  <c r="E78" i="2"/>
  <c r="F78" i="2"/>
  <c r="C78" i="2"/>
  <c r="D78" i="2"/>
  <c r="G79" i="2" l="1"/>
  <c r="B80" i="2"/>
  <c r="E79" i="2"/>
  <c r="F79" i="2"/>
  <c r="C79" i="2"/>
  <c r="D79" i="2"/>
  <c r="B41" i="2"/>
  <c r="G40" i="2"/>
  <c r="E40" i="2"/>
  <c r="F40" i="2"/>
  <c r="C40" i="2"/>
  <c r="D40" i="2"/>
  <c r="B81" i="2" l="1"/>
  <c r="G80" i="2"/>
  <c r="E80" i="2"/>
  <c r="F80" i="2"/>
  <c r="D80" i="2"/>
  <c r="C80" i="2"/>
  <c r="G41" i="2"/>
  <c r="B42" i="2"/>
  <c r="F41" i="2"/>
  <c r="E41" i="2"/>
  <c r="C41" i="2"/>
  <c r="D41" i="2"/>
  <c r="B43" i="2" l="1"/>
  <c r="G42" i="2"/>
  <c r="E42" i="2"/>
  <c r="F42" i="2"/>
  <c r="C42" i="2"/>
  <c r="D42" i="2"/>
  <c r="B82" i="2"/>
  <c r="G81" i="2"/>
  <c r="F81" i="2"/>
  <c r="E81" i="2"/>
  <c r="C81" i="2"/>
  <c r="D81" i="2"/>
  <c r="G82" i="2" l="1"/>
  <c r="B83" i="2"/>
  <c r="F82" i="2"/>
  <c r="E82" i="2"/>
  <c r="C82" i="2"/>
  <c r="D82" i="2"/>
  <c r="B44" i="2"/>
  <c r="G43" i="2"/>
  <c r="E43" i="2"/>
  <c r="F43" i="2"/>
  <c r="D43" i="2"/>
  <c r="C43" i="2"/>
  <c r="B45" i="2" l="1"/>
  <c r="G44" i="2"/>
  <c r="E44" i="2"/>
  <c r="F44" i="2"/>
  <c r="D44" i="2"/>
  <c r="C44" i="2"/>
  <c r="G83" i="2"/>
  <c r="B84" i="2"/>
  <c r="E83" i="2"/>
  <c r="F83" i="2"/>
  <c r="C83" i="2"/>
  <c r="D83" i="2"/>
  <c r="G84" i="2" l="1"/>
  <c r="B85" i="2"/>
  <c r="E84" i="2"/>
  <c r="F84" i="2"/>
  <c r="D84" i="2"/>
  <c r="C84" i="2"/>
  <c r="G45" i="2"/>
  <c r="B46" i="2"/>
  <c r="F45" i="2"/>
  <c r="E45" i="2"/>
  <c r="D45" i="2"/>
  <c r="C45" i="2"/>
  <c r="B86" i="2" l="1"/>
  <c r="G85" i="2"/>
  <c r="F85" i="2"/>
  <c r="E85" i="2"/>
  <c r="C85" i="2"/>
  <c r="D85" i="2"/>
  <c r="B47" i="2"/>
  <c r="G46" i="2"/>
  <c r="E46" i="2"/>
  <c r="F46" i="2"/>
  <c r="C46" i="2"/>
  <c r="D46" i="2"/>
  <c r="B48" i="2" l="1"/>
  <c r="G47" i="2"/>
  <c r="E47" i="2"/>
  <c r="F47" i="2"/>
  <c r="D47" i="2"/>
  <c r="C47" i="2"/>
  <c r="G86" i="2"/>
  <c r="B87" i="2"/>
  <c r="E86" i="2"/>
  <c r="F86" i="2"/>
  <c r="C86" i="2"/>
  <c r="D86" i="2"/>
  <c r="G87" i="2" l="1"/>
  <c r="B88" i="2"/>
  <c r="F87" i="2"/>
  <c r="E87" i="2"/>
  <c r="C87" i="2"/>
  <c r="D87" i="2"/>
  <c r="B49" i="2"/>
  <c r="G48" i="2"/>
  <c r="E48" i="2"/>
  <c r="F48" i="2"/>
  <c r="C48" i="2"/>
  <c r="D48" i="2"/>
  <c r="B50" i="2" l="1"/>
  <c r="G49" i="2"/>
  <c r="E49" i="2"/>
  <c r="F49" i="2"/>
  <c r="C49" i="2"/>
  <c r="D49" i="2"/>
  <c r="B89" i="2"/>
  <c r="G88" i="2"/>
  <c r="F88" i="2"/>
  <c r="E88" i="2"/>
  <c r="C88" i="2"/>
  <c r="D88" i="2"/>
  <c r="B90" i="2" l="1"/>
  <c r="G89" i="2"/>
  <c r="E89" i="2"/>
  <c r="F89" i="2"/>
  <c r="C89" i="2"/>
  <c r="D89" i="2"/>
  <c r="B51" i="2"/>
  <c r="G50" i="2"/>
  <c r="F50" i="2"/>
  <c r="E50" i="2"/>
  <c r="C50" i="2"/>
  <c r="D50" i="2"/>
  <c r="B52" i="2" l="1"/>
  <c r="G51" i="2"/>
  <c r="F51" i="2"/>
  <c r="E51" i="2"/>
  <c r="D51" i="2"/>
  <c r="C51" i="2"/>
  <c r="B91" i="2"/>
  <c r="G90" i="2"/>
  <c r="E90" i="2"/>
  <c r="F90" i="2"/>
  <c r="C90" i="2"/>
  <c r="D90" i="2"/>
  <c r="G91" i="2" l="1"/>
  <c r="B92" i="2"/>
  <c r="F91" i="2"/>
  <c r="E91" i="2"/>
  <c r="C91" i="2"/>
  <c r="D91" i="2"/>
  <c r="B53" i="2"/>
  <c r="G52" i="2"/>
  <c r="F52" i="2"/>
  <c r="E52" i="2"/>
  <c r="D52" i="2"/>
  <c r="C52" i="2"/>
  <c r="B54" i="2" l="1"/>
  <c r="G53" i="2"/>
  <c r="E53" i="2"/>
  <c r="F53" i="2"/>
  <c r="C53" i="2"/>
  <c r="D53" i="2"/>
  <c r="B93" i="2"/>
  <c r="G92" i="2"/>
  <c r="E92" i="2"/>
  <c r="F92" i="2"/>
  <c r="D92" i="2"/>
  <c r="C92" i="2"/>
  <c r="B94" i="2" l="1"/>
  <c r="G93" i="2"/>
  <c r="E93" i="2"/>
  <c r="F93" i="2"/>
  <c r="C93" i="2"/>
  <c r="D93" i="2"/>
  <c r="B55" i="2"/>
  <c r="G54" i="2"/>
  <c r="E54" i="2"/>
  <c r="F54" i="2"/>
  <c r="D54" i="2"/>
  <c r="C54" i="2"/>
  <c r="G55" i="2" l="1"/>
  <c r="B56" i="2"/>
  <c r="F55" i="2"/>
  <c r="E55" i="2"/>
  <c r="D55" i="2"/>
  <c r="C55" i="2"/>
  <c r="B95" i="2"/>
  <c r="G94" i="2"/>
  <c r="E94" i="2"/>
  <c r="F94" i="2"/>
  <c r="C94" i="2"/>
  <c r="D94" i="2"/>
  <c r="G95" i="2" l="1"/>
  <c r="B96" i="2"/>
  <c r="F95" i="2"/>
  <c r="E95" i="2"/>
  <c r="C95" i="2"/>
  <c r="D95" i="2"/>
  <c r="B57" i="2"/>
  <c r="G56" i="2"/>
  <c r="F56" i="2"/>
  <c r="E56" i="2"/>
  <c r="C56" i="2"/>
  <c r="D56" i="2"/>
  <c r="B58" i="2" l="1"/>
  <c r="G57" i="2"/>
  <c r="E57" i="2"/>
  <c r="F57" i="2"/>
  <c r="C57" i="2"/>
  <c r="D57" i="2"/>
  <c r="G96" i="2"/>
  <c r="B97" i="2"/>
  <c r="E96" i="2"/>
  <c r="F96" i="2"/>
  <c r="C96" i="2"/>
  <c r="D96" i="2"/>
  <c r="B98" i="2" l="1"/>
  <c r="G97" i="2"/>
  <c r="F97" i="2"/>
  <c r="E97" i="2"/>
  <c r="D97" i="2"/>
  <c r="C97" i="2"/>
  <c r="B59" i="2"/>
  <c r="G58" i="2"/>
  <c r="F58" i="2"/>
  <c r="E58" i="2"/>
  <c r="C58" i="2"/>
  <c r="D58" i="2"/>
  <c r="G59" i="2" l="1"/>
  <c r="F59" i="2"/>
  <c r="E59" i="2"/>
  <c r="D59" i="2"/>
  <c r="C59" i="2"/>
  <c r="B99" i="2"/>
  <c r="G98" i="2"/>
  <c r="F98" i="2"/>
  <c r="E98" i="2"/>
  <c r="C98" i="2"/>
  <c r="D98" i="2"/>
  <c r="G99" i="2" l="1"/>
  <c r="B100" i="2"/>
  <c r="F99" i="2"/>
  <c r="E99" i="2"/>
  <c r="C99" i="2"/>
  <c r="D99" i="2"/>
  <c r="G100" i="2" l="1"/>
  <c r="F100" i="2"/>
  <c r="E100" i="2"/>
  <c r="D100" i="2"/>
  <c r="C100" i="2"/>
</calcChain>
</file>

<file path=xl/sharedStrings.xml><?xml version="1.0" encoding="utf-8"?>
<sst xmlns="http://schemas.openxmlformats.org/spreadsheetml/2006/main" count="29" uniqueCount="27">
  <si>
    <t>T- vs Normal Distribution</t>
  </si>
  <si>
    <t>Calculating the pdf of the t-distribution</t>
  </si>
  <si>
    <t>k</t>
  </si>
  <si>
    <t>(k+1)/2</t>
  </si>
  <si>
    <t>k/2</t>
  </si>
  <si>
    <t>Gamma((k+1)/2)</t>
  </si>
  <si>
    <t>Gamma(k/2)</t>
  </si>
  <si>
    <t>Sqrt(pi*k)</t>
  </si>
  <si>
    <t>Constant</t>
  </si>
  <si>
    <t>x</t>
  </si>
  <si>
    <t>norm</t>
  </si>
  <si>
    <t>T Distribution Functions</t>
  </si>
  <si>
    <t>α</t>
  </si>
  <si>
    <t>df</t>
  </si>
  <si>
    <t>T.DIST, cum = FALSE</t>
  </si>
  <si>
    <t>T.INV</t>
  </si>
  <si>
    <t>T.DIST, cum = TRUE</t>
  </si>
  <si>
    <t>T.INV.2T</t>
  </si>
  <si>
    <t>T.DIST.RT</t>
  </si>
  <si>
    <t>TINV</t>
  </si>
  <si>
    <t>T.DIST.2T</t>
  </si>
  <si>
    <t>TDIST, tails = 1</t>
  </si>
  <si>
    <t>TDIST, tails = 2</t>
  </si>
  <si>
    <t>Real Statistics Using Excel</t>
  </si>
  <si>
    <t>Updated</t>
  </si>
  <si>
    <t>Copyright © 2013 - 2022 Charles Zaiontz</t>
  </si>
  <si>
    <t>t Distribution Basic Concepts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</si>
</sst>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Student's t Distribution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 (df = 5)</c:v>
          </c:tx>
          <c:marker>
            <c:symbol val="none"/>
          </c:marker>
          <c:cat>
            <c:numRef>
              <c:f>'T Dist'!$B$20:$B$100</c:f>
              <c:numCache>
                <c:formatCode>0.0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0.30000000000000004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0.79999999999999993</c:v>
                </c:pt>
                <c:pt idx="49">
                  <c:v>0.89999999999999991</c:v>
                </c:pt>
                <c:pt idx="50">
                  <c:v>0.99999999999999989</c:v>
                </c:pt>
                <c:pt idx="51">
                  <c:v>1.0999999999999999</c:v>
                </c:pt>
                <c:pt idx="52">
                  <c:v>1.2</c:v>
                </c:pt>
                <c:pt idx="53">
                  <c:v>1.3</c:v>
                </c:pt>
                <c:pt idx="54">
                  <c:v>1.4000000000000001</c:v>
                </c:pt>
                <c:pt idx="55">
                  <c:v>1.5000000000000002</c:v>
                </c:pt>
                <c:pt idx="56">
                  <c:v>1.6000000000000003</c:v>
                </c:pt>
                <c:pt idx="57">
                  <c:v>1.7000000000000004</c:v>
                </c:pt>
                <c:pt idx="58">
                  <c:v>1.8000000000000005</c:v>
                </c:pt>
                <c:pt idx="59">
                  <c:v>1.9000000000000006</c:v>
                </c:pt>
                <c:pt idx="60">
                  <c:v>2.0000000000000004</c:v>
                </c:pt>
                <c:pt idx="61">
                  <c:v>2.1000000000000005</c:v>
                </c:pt>
                <c:pt idx="62">
                  <c:v>2.2000000000000006</c:v>
                </c:pt>
                <c:pt idx="63">
                  <c:v>2.3000000000000007</c:v>
                </c:pt>
                <c:pt idx="64">
                  <c:v>2.4000000000000008</c:v>
                </c:pt>
                <c:pt idx="65">
                  <c:v>2.5000000000000009</c:v>
                </c:pt>
                <c:pt idx="66">
                  <c:v>2.600000000000001</c:v>
                </c:pt>
                <c:pt idx="67">
                  <c:v>2.7000000000000011</c:v>
                </c:pt>
                <c:pt idx="68">
                  <c:v>2.8000000000000012</c:v>
                </c:pt>
                <c:pt idx="69">
                  <c:v>2.9000000000000012</c:v>
                </c:pt>
                <c:pt idx="70">
                  <c:v>3.0000000000000013</c:v>
                </c:pt>
                <c:pt idx="71">
                  <c:v>3.1000000000000014</c:v>
                </c:pt>
                <c:pt idx="72">
                  <c:v>3.2000000000000015</c:v>
                </c:pt>
                <c:pt idx="73">
                  <c:v>3.3000000000000016</c:v>
                </c:pt>
                <c:pt idx="74">
                  <c:v>3.4000000000000017</c:v>
                </c:pt>
                <c:pt idx="75">
                  <c:v>3.5000000000000018</c:v>
                </c:pt>
                <c:pt idx="76">
                  <c:v>3.6000000000000019</c:v>
                </c:pt>
                <c:pt idx="77">
                  <c:v>3.700000000000002</c:v>
                </c:pt>
                <c:pt idx="78">
                  <c:v>3.800000000000002</c:v>
                </c:pt>
                <c:pt idx="79">
                  <c:v>3.9000000000000021</c:v>
                </c:pt>
                <c:pt idx="80">
                  <c:v>4.0000000000000018</c:v>
                </c:pt>
              </c:numCache>
            </c:numRef>
          </c:cat>
          <c:val>
            <c:numRef>
              <c:f>'T Dist'!$D$20:$D$100</c:f>
              <c:numCache>
                <c:formatCode>General</c:formatCode>
                <c:ptCount val="81"/>
                <c:pt idx="0">
                  <c:v>5.1237270519179133E-3</c:v>
                </c:pt>
                <c:pt idx="1">
                  <c:v>5.7483728547693983E-3</c:v>
                </c:pt>
                <c:pt idx="2">
                  <c:v>6.4588483643698387E-3</c:v>
                </c:pt>
                <c:pt idx="3">
                  <c:v>7.2680175325693973E-3</c:v>
                </c:pt>
                <c:pt idx="4">
                  <c:v>8.1907726871290592E-3</c:v>
                </c:pt>
                <c:pt idx="5">
                  <c:v>9.2443540925209264E-3</c:v>
                </c:pt>
                <c:pt idx="6">
                  <c:v>1.0448714749395216E-2</c:v>
                </c:pt>
                <c:pt idx="7">
                  <c:v>1.1826934151171177E-2</c:v>
                </c:pt>
                <c:pt idx="8">
                  <c:v>1.3405683736328894E-2</c:v>
                </c:pt>
                <c:pt idx="9">
                  <c:v>1.5215745044952832E-2</c:v>
                </c:pt>
                <c:pt idx="10">
                  <c:v>1.7292578800222981E-2</c:v>
                </c:pt>
                <c:pt idx="11">
                  <c:v>1.9676938890598534E-2</c:v>
                </c:pt>
                <c:pt idx="12">
                  <c:v>2.2415519021677287E-2</c:v>
                </c:pt>
                <c:pt idx="13">
                  <c:v>2.5561611020544595E-2</c:v>
                </c:pt>
                <c:pt idx="14">
                  <c:v>2.9175741685939342E-2</c:v>
                </c:pt>
                <c:pt idx="15">
                  <c:v>3.3326238887022894E-2</c:v>
                </c:pt>
                <c:pt idx="16">
                  <c:v>3.8089656526432016E-2</c:v>
                </c:pt>
                <c:pt idx="17">
                  <c:v>4.3550961350440079E-2</c:v>
                </c:pt>
                <c:pt idx="18">
                  <c:v>4.9803352151145203E-2</c:v>
                </c:pt>
                <c:pt idx="19">
                  <c:v>5.6947544172170676E-2</c:v>
                </c:pt>
                <c:pt idx="20">
                  <c:v>6.5090310326216635E-2</c:v>
                </c:pt>
                <c:pt idx="21">
                  <c:v>7.4342030033196366E-2</c:v>
                </c:pt>
                <c:pt idx="22">
                  <c:v>8.481296289690396E-2</c:v>
                </c:pt>
                <c:pt idx="23">
                  <c:v>9.6607948713912054E-2</c:v>
                </c:pt>
                <c:pt idx="24">
                  <c:v>0.10981925265599124</c:v>
                </c:pt>
                <c:pt idx="25">
                  <c:v>0.12451734464635547</c:v>
                </c:pt>
                <c:pt idx="26">
                  <c:v>0.140739547894915</c:v>
                </c:pt>
                <c:pt idx="27">
                  <c:v>0.15847673572898288</c:v>
                </c:pt>
                <c:pt idx="28">
                  <c:v>0.17765861346493592</c:v>
                </c:pt>
                <c:pt idx="29">
                  <c:v>0.19813859080334678</c:v>
                </c:pt>
                <c:pt idx="30">
                  <c:v>0.21967979735098106</c:v>
                </c:pt>
                <c:pt idx="31">
                  <c:v>0.24194434361359041</c:v>
                </c:pt>
                <c:pt idx="32">
                  <c:v>0.26448835680795801</c:v>
                </c:pt>
                <c:pt idx="33">
                  <c:v>0.28676545757669847</c:v>
                </c:pt>
                <c:pt idx="34">
                  <c:v>0.3081410097234204</c:v>
                </c:pt>
                <c:pt idx="35">
                  <c:v>0.3279185313227469</c:v>
                </c:pt>
                <c:pt idx="36">
                  <c:v>0.34537807575273377</c:v>
                </c:pt>
                <c:pt idx="37">
                  <c:v>0.3598243283490099</c:v>
                </c:pt>
                <c:pt idx="38">
                  <c:v>0.37063997771396967</c:v>
                </c:pt>
                <c:pt idx="39">
                  <c:v>0.37733812996643123</c:v>
                </c:pt>
                <c:pt idx="40">
                  <c:v>0.3796066898224944</c:v>
                </c:pt>
                <c:pt idx="41">
                  <c:v>0.37733812996643123</c:v>
                </c:pt>
                <c:pt idx="42">
                  <c:v>0.37063997771396939</c:v>
                </c:pt>
                <c:pt idx="43">
                  <c:v>0.35982432834900968</c:v>
                </c:pt>
                <c:pt idx="44">
                  <c:v>0.34537807575273338</c:v>
                </c:pt>
                <c:pt idx="45">
                  <c:v>0.32791853132274645</c:v>
                </c:pt>
                <c:pt idx="46">
                  <c:v>0.30814100972341979</c:v>
                </c:pt>
                <c:pt idx="47">
                  <c:v>0.2867654575766978</c:v>
                </c:pt>
                <c:pt idx="48">
                  <c:v>0.26448835680795757</c:v>
                </c:pt>
                <c:pt idx="49">
                  <c:v>0.24194434361358985</c:v>
                </c:pt>
                <c:pt idx="50">
                  <c:v>0.21967979735098056</c:v>
                </c:pt>
                <c:pt idx="51">
                  <c:v>0.19813859080334623</c:v>
                </c:pt>
                <c:pt idx="52">
                  <c:v>0.17765861346493544</c:v>
                </c:pt>
                <c:pt idx="53">
                  <c:v>0.15847673572898241</c:v>
                </c:pt>
                <c:pt idx="54">
                  <c:v>0.14073954789491452</c:v>
                </c:pt>
                <c:pt idx="55">
                  <c:v>0.12451734464635508</c:v>
                </c:pt>
                <c:pt idx="56">
                  <c:v>0.10981925265599091</c:v>
                </c:pt>
                <c:pt idx="57">
                  <c:v>9.6607948713911748E-2</c:v>
                </c:pt>
                <c:pt idx="58">
                  <c:v>8.4812962896903682E-2</c:v>
                </c:pt>
                <c:pt idx="59">
                  <c:v>7.434203003319613E-2</c:v>
                </c:pt>
                <c:pt idx="60">
                  <c:v>6.5090310326216427E-2</c:v>
                </c:pt>
                <c:pt idx="61">
                  <c:v>5.6947544172170517E-2</c:v>
                </c:pt>
                <c:pt idx="62">
                  <c:v>4.9803352151145064E-2</c:v>
                </c:pt>
                <c:pt idx="63">
                  <c:v>4.355096135043994E-2</c:v>
                </c:pt>
                <c:pt idx="64">
                  <c:v>3.8089656526431905E-2</c:v>
                </c:pt>
                <c:pt idx="65">
                  <c:v>3.332623888702279E-2</c:v>
                </c:pt>
                <c:pt idx="66">
                  <c:v>2.9175741685939248E-2</c:v>
                </c:pt>
                <c:pt idx="67">
                  <c:v>2.5561611020544526E-2</c:v>
                </c:pt>
                <c:pt idx="68">
                  <c:v>2.2415519021677217E-2</c:v>
                </c:pt>
                <c:pt idx="69">
                  <c:v>1.9676938890598485E-2</c:v>
                </c:pt>
                <c:pt idx="70">
                  <c:v>1.7292578800222929E-2</c:v>
                </c:pt>
                <c:pt idx="71">
                  <c:v>1.5215745044952798E-2</c:v>
                </c:pt>
                <c:pt idx="72">
                  <c:v>1.3405683736328861E-2</c:v>
                </c:pt>
                <c:pt idx="73">
                  <c:v>1.1826934151171141E-2</c:v>
                </c:pt>
                <c:pt idx="74">
                  <c:v>1.0448714749395191E-2</c:v>
                </c:pt>
                <c:pt idx="75">
                  <c:v>9.2443540925209022E-3</c:v>
                </c:pt>
                <c:pt idx="76">
                  <c:v>8.1907726871290384E-3</c:v>
                </c:pt>
                <c:pt idx="77">
                  <c:v>7.2680175325693791E-3</c:v>
                </c:pt>
                <c:pt idx="78">
                  <c:v>6.458848364369823E-3</c:v>
                </c:pt>
                <c:pt idx="79">
                  <c:v>5.7483728547693836E-3</c:v>
                </c:pt>
                <c:pt idx="80">
                  <c:v>5.1237270519179038E-3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C9-4786-8858-3340056D8931}"/>
            </c:ext>
          </c:extLst>
        </c:ser>
        <c:ser>
          <c:idx val="1"/>
          <c:order val="1"/>
          <c:tx>
            <c:v>t (df = 10)</c:v>
          </c:tx>
          <c:marker>
            <c:symbol val="none"/>
          </c:marker>
          <c:cat>
            <c:numRef>
              <c:f>'T Dist'!$B$20:$B$100</c:f>
              <c:numCache>
                <c:formatCode>0.0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0.30000000000000004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0.79999999999999993</c:v>
                </c:pt>
                <c:pt idx="49">
                  <c:v>0.89999999999999991</c:v>
                </c:pt>
                <c:pt idx="50">
                  <c:v>0.99999999999999989</c:v>
                </c:pt>
                <c:pt idx="51">
                  <c:v>1.0999999999999999</c:v>
                </c:pt>
                <c:pt idx="52">
                  <c:v>1.2</c:v>
                </c:pt>
                <c:pt idx="53">
                  <c:v>1.3</c:v>
                </c:pt>
                <c:pt idx="54">
                  <c:v>1.4000000000000001</c:v>
                </c:pt>
                <c:pt idx="55">
                  <c:v>1.5000000000000002</c:v>
                </c:pt>
                <c:pt idx="56">
                  <c:v>1.6000000000000003</c:v>
                </c:pt>
                <c:pt idx="57">
                  <c:v>1.7000000000000004</c:v>
                </c:pt>
                <c:pt idx="58">
                  <c:v>1.8000000000000005</c:v>
                </c:pt>
                <c:pt idx="59">
                  <c:v>1.9000000000000006</c:v>
                </c:pt>
                <c:pt idx="60">
                  <c:v>2.0000000000000004</c:v>
                </c:pt>
                <c:pt idx="61">
                  <c:v>2.1000000000000005</c:v>
                </c:pt>
                <c:pt idx="62">
                  <c:v>2.2000000000000006</c:v>
                </c:pt>
                <c:pt idx="63">
                  <c:v>2.3000000000000007</c:v>
                </c:pt>
                <c:pt idx="64">
                  <c:v>2.4000000000000008</c:v>
                </c:pt>
                <c:pt idx="65">
                  <c:v>2.5000000000000009</c:v>
                </c:pt>
                <c:pt idx="66">
                  <c:v>2.600000000000001</c:v>
                </c:pt>
                <c:pt idx="67">
                  <c:v>2.7000000000000011</c:v>
                </c:pt>
                <c:pt idx="68">
                  <c:v>2.8000000000000012</c:v>
                </c:pt>
                <c:pt idx="69">
                  <c:v>2.9000000000000012</c:v>
                </c:pt>
                <c:pt idx="70">
                  <c:v>3.0000000000000013</c:v>
                </c:pt>
                <c:pt idx="71">
                  <c:v>3.1000000000000014</c:v>
                </c:pt>
                <c:pt idx="72">
                  <c:v>3.2000000000000015</c:v>
                </c:pt>
                <c:pt idx="73">
                  <c:v>3.3000000000000016</c:v>
                </c:pt>
                <c:pt idx="74">
                  <c:v>3.4000000000000017</c:v>
                </c:pt>
                <c:pt idx="75">
                  <c:v>3.5000000000000018</c:v>
                </c:pt>
                <c:pt idx="76">
                  <c:v>3.6000000000000019</c:v>
                </c:pt>
                <c:pt idx="77">
                  <c:v>3.700000000000002</c:v>
                </c:pt>
                <c:pt idx="78">
                  <c:v>3.800000000000002</c:v>
                </c:pt>
                <c:pt idx="79">
                  <c:v>3.9000000000000021</c:v>
                </c:pt>
                <c:pt idx="80">
                  <c:v>4.0000000000000018</c:v>
                </c:pt>
              </c:numCache>
            </c:numRef>
          </c:cat>
          <c:val>
            <c:numRef>
              <c:f>'T Dist'!$E$20:$E$100</c:f>
              <c:numCache>
                <c:formatCode>General</c:formatCode>
                <c:ptCount val="81"/>
                <c:pt idx="0">
                  <c:v>2.0310339110412149E-3</c:v>
                </c:pt>
                <c:pt idx="1">
                  <c:v>2.4066888019954893E-3</c:v>
                </c:pt>
                <c:pt idx="2">
                  <c:v>2.8543943946096055E-3</c:v>
                </c:pt>
                <c:pt idx="3">
                  <c:v>3.3881509779624024E-3</c:v>
                </c:pt>
                <c:pt idx="4">
                  <c:v>4.0246232150294705E-3</c:v>
                </c:pt>
                <c:pt idx="5">
                  <c:v>4.783607126701327E-3</c:v>
                </c:pt>
                <c:pt idx="6">
                  <c:v>5.6885611066299314E-3</c:v>
                </c:pt>
                <c:pt idx="7">
                  <c:v>6.7672024406869426E-3</c:v>
                </c:pt>
                <c:pt idx="8">
                  <c:v>8.0521673723421717E-3</c:v>
                </c:pt>
                <c:pt idx="9">
                  <c:v>9.5817276708977366E-3</c:v>
                </c:pt>
                <c:pt idx="10">
                  <c:v>1.1400549464542539E-2</c:v>
                </c:pt>
                <c:pt idx="11">
                  <c:v>1.3560470295244938E-2</c:v>
                </c:pt>
                <c:pt idx="12">
                  <c:v>1.6121257439422165E-2</c:v>
                </c:pt>
                <c:pt idx="13">
                  <c:v>1.9151294092491021E-2</c:v>
                </c:pt>
                <c:pt idx="14">
                  <c:v>2.2728119798465004E-2</c:v>
                </c:pt>
                <c:pt idx="15">
                  <c:v>2.6938727628244515E-2</c:v>
                </c:pt>
                <c:pt idx="16">
                  <c:v>3.1879493750030623E-2</c:v>
                </c:pt>
                <c:pt idx="17">
                  <c:v>3.7655586709753462E-2</c:v>
                </c:pt>
                <c:pt idx="18">
                  <c:v>4.4379676614245793E-2</c:v>
                </c:pt>
                <c:pt idx="19">
                  <c:v>5.216974260435512E-2</c:v>
                </c:pt>
                <c:pt idx="20">
                  <c:v>6.1145766321218327E-2</c:v>
                </c:pt>
                <c:pt idx="21">
                  <c:v>7.1425107032802609E-2</c:v>
                </c:pt>
                <c:pt idx="22">
                  <c:v>8.3116389653879769E-2</c:v>
                </c:pt>
                <c:pt idx="23">
                  <c:v>9.6311809633229564E-2</c:v>
                </c:pt>
                <c:pt idx="24">
                  <c:v>0.11107787729698358</c:v>
                </c:pt>
                <c:pt idx="25">
                  <c:v>0.12744479428709199</c:v>
                </c:pt>
                <c:pt idx="26">
                  <c:v>0.14539487566000653</c:v>
                </c:pt>
                <c:pt idx="27">
                  <c:v>0.16485069296801974</c:v>
                </c:pt>
                <c:pt idx="28">
                  <c:v>0.18566389362670357</c:v>
                </c:pt>
                <c:pt idx="29">
                  <c:v>0.20760591316421437</c:v>
                </c:pt>
                <c:pt idx="30">
                  <c:v>0.2303619892291392</c:v>
                </c:pt>
                <c:pt idx="31">
                  <c:v>0.25352995055982802</c:v>
                </c:pt>
                <c:pt idx="32">
                  <c:v>0.27662513233825686</c:v>
                </c:pt>
                <c:pt idx="33">
                  <c:v>0.29909241773685297</c:v>
                </c:pt>
                <c:pt idx="34">
                  <c:v>0.32032581052912468</c:v>
                </c:pt>
                <c:pt idx="35">
                  <c:v>0.33969513635207821</c:v>
                </c:pt>
                <c:pt idx="36">
                  <c:v>0.35657853369790415</c:v>
                </c:pt>
                <c:pt idx="37">
                  <c:v>0.37039846155274542</c:v>
                </c:pt>
                <c:pt idx="38">
                  <c:v>0.38065818105444899</c:v>
                </c:pt>
                <c:pt idx="39">
                  <c:v>0.38697522581518046</c:v>
                </c:pt>
                <c:pt idx="40">
                  <c:v>0.38910838396603087</c:v>
                </c:pt>
                <c:pt idx="41">
                  <c:v>0.38697522581518046</c:v>
                </c:pt>
                <c:pt idx="42">
                  <c:v>0.38065818105444899</c:v>
                </c:pt>
                <c:pt idx="43">
                  <c:v>0.37039846155274542</c:v>
                </c:pt>
                <c:pt idx="44">
                  <c:v>0.35657853369790371</c:v>
                </c:pt>
                <c:pt idx="45">
                  <c:v>0.33969513635207782</c:v>
                </c:pt>
                <c:pt idx="46">
                  <c:v>0.32032581052912429</c:v>
                </c:pt>
                <c:pt idx="47">
                  <c:v>0.29909241773685263</c:v>
                </c:pt>
                <c:pt idx="48">
                  <c:v>0.2766251323382562</c:v>
                </c:pt>
                <c:pt idx="49">
                  <c:v>0.25352995055982741</c:v>
                </c:pt>
                <c:pt idx="50">
                  <c:v>0.23036198922913848</c:v>
                </c:pt>
                <c:pt idx="51">
                  <c:v>0.20760591316421392</c:v>
                </c:pt>
                <c:pt idx="52">
                  <c:v>0.18566389362670316</c:v>
                </c:pt>
                <c:pt idx="53">
                  <c:v>0.16485069296801924</c:v>
                </c:pt>
                <c:pt idx="54">
                  <c:v>0.14539487566000608</c:v>
                </c:pt>
                <c:pt idx="55">
                  <c:v>0.12744479428709157</c:v>
                </c:pt>
                <c:pt idx="56">
                  <c:v>0.11107787729698315</c:v>
                </c:pt>
                <c:pt idx="57">
                  <c:v>9.6311809633229176E-2</c:v>
                </c:pt>
                <c:pt idx="58">
                  <c:v>8.3116389653879449E-2</c:v>
                </c:pt>
                <c:pt idx="59">
                  <c:v>7.1425107032802387E-2</c:v>
                </c:pt>
                <c:pt idx="60">
                  <c:v>6.1145766321218126E-2</c:v>
                </c:pt>
                <c:pt idx="61">
                  <c:v>5.2169742604354911E-2</c:v>
                </c:pt>
                <c:pt idx="62">
                  <c:v>4.4379676614245626E-2</c:v>
                </c:pt>
                <c:pt idx="63">
                  <c:v>3.7655586709753316E-2</c:v>
                </c:pt>
                <c:pt idx="64">
                  <c:v>3.1879493750030491E-2</c:v>
                </c:pt>
                <c:pt idx="65">
                  <c:v>2.6938727628244407E-2</c:v>
                </c:pt>
                <c:pt idx="66">
                  <c:v>2.2728119798464907E-2</c:v>
                </c:pt>
                <c:pt idx="67">
                  <c:v>1.9151294092490952E-2</c:v>
                </c:pt>
                <c:pt idx="68">
                  <c:v>1.6121257439422099E-2</c:v>
                </c:pt>
                <c:pt idx="69">
                  <c:v>1.3560470295244894E-2</c:v>
                </c:pt>
                <c:pt idx="70">
                  <c:v>1.1400549464542491E-2</c:v>
                </c:pt>
                <c:pt idx="71">
                  <c:v>9.5817276708977071E-3</c:v>
                </c:pt>
                <c:pt idx="72">
                  <c:v>8.0521673723421387E-3</c:v>
                </c:pt>
                <c:pt idx="73">
                  <c:v>6.7672024406869131E-3</c:v>
                </c:pt>
                <c:pt idx="74">
                  <c:v>5.6885611066299115E-3</c:v>
                </c:pt>
                <c:pt idx="75">
                  <c:v>4.7836071267013062E-3</c:v>
                </c:pt>
                <c:pt idx="76">
                  <c:v>4.0246232150294593E-3</c:v>
                </c:pt>
                <c:pt idx="77">
                  <c:v>3.3881509779623872E-3</c:v>
                </c:pt>
                <c:pt idx="78">
                  <c:v>2.8543943946095934E-3</c:v>
                </c:pt>
                <c:pt idx="79">
                  <c:v>2.4066888019954806E-3</c:v>
                </c:pt>
                <c:pt idx="80">
                  <c:v>2.0310339110412097E-3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C9-4786-8858-3340056D8931}"/>
            </c:ext>
          </c:extLst>
        </c:ser>
        <c:ser>
          <c:idx val="3"/>
          <c:order val="2"/>
          <c:tx>
            <c:v>std norm</c:v>
          </c:tx>
          <c:marker>
            <c:symbol val="none"/>
          </c:marker>
          <c:cat>
            <c:numRef>
              <c:f>'T Dist'!$B$20:$B$100</c:f>
              <c:numCache>
                <c:formatCode>0.0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0.30000000000000004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0.79999999999999993</c:v>
                </c:pt>
                <c:pt idx="49">
                  <c:v>0.89999999999999991</c:v>
                </c:pt>
                <c:pt idx="50">
                  <c:v>0.99999999999999989</c:v>
                </c:pt>
                <c:pt idx="51">
                  <c:v>1.0999999999999999</c:v>
                </c:pt>
                <c:pt idx="52">
                  <c:v>1.2</c:v>
                </c:pt>
                <c:pt idx="53">
                  <c:v>1.3</c:v>
                </c:pt>
                <c:pt idx="54">
                  <c:v>1.4000000000000001</c:v>
                </c:pt>
                <c:pt idx="55">
                  <c:v>1.5000000000000002</c:v>
                </c:pt>
                <c:pt idx="56">
                  <c:v>1.6000000000000003</c:v>
                </c:pt>
                <c:pt idx="57">
                  <c:v>1.7000000000000004</c:v>
                </c:pt>
                <c:pt idx="58">
                  <c:v>1.8000000000000005</c:v>
                </c:pt>
                <c:pt idx="59">
                  <c:v>1.9000000000000006</c:v>
                </c:pt>
                <c:pt idx="60">
                  <c:v>2.0000000000000004</c:v>
                </c:pt>
                <c:pt idx="61">
                  <c:v>2.1000000000000005</c:v>
                </c:pt>
                <c:pt idx="62">
                  <c:v>2.2000000000000006</c:v>
                </c:pt>
                <c:pt idx="63">
                  <c:v>2.3000000000000007</c:v>
                </c:pt>
                <c:pt idx="64">
                  <c:v>2.4000000000000008</c:v>
                </c:pt>
                <c:pt idx="65">
                  <c:v>2.5000000000000009</c:v>
                </c:pt>
                <c:pt idx="66">
                  <c:v>2.600000000000001</c:v>
                </c:pt>
                <c:pt idx="67">
                  <c:v>2.7000000000000011</c:v>
                </c:pt>
                <c:pt idx="68">
                  <c:v>2.8000000000000012</c:v>
                </c:pt>
                <c:pt idx="69">
                  <c:v>2.9000000000000012</c:v>
                </c:pt>
                <c:pt idx="70">
                  <c:v>3.0000000000000013</c:v>
                </c:pt>
                <c:pt idx="71">
                  <c:v>3.1000000000000014</c:v>
                </c:pt>
                <c:pt idx="72">
                  <c:v>3.2000000000000015</c:v>
                </c:pt>
                <c:pt idx="73">
                  <c:v>3.3000000000000016</c:v>
                </c:pt>
                <c:pt idx="74">
                  <c:v>3.4000000000000017</c:v>
                </c:pt>
                <c:pt idx="75">
                  <c:v>3.5000000000000018</c:v>
                </c:pt>
                <c:pt idx="76">
                  <c:v>3.6000000000000019</c:v>
                </c:pt>
                <c:pt idx="77">
                  <c:v>3.700000000000002</c:v>
                </c:pt>
                <c:pt idx="78">
                  <c:v>3.800000000000002</c:v>
                </c:pt>
                <c:pt idx="79">
                  <c:v>3.9000000000000021</c:v>
                </c:pt>
                <c:pt idx="80">
                  <c:v>4.0000000000000018</c:v>
                </c:pt>
              </c:numCache>
            </c:numRef>
          </c:cat>
          <c:val>
            <c:numRef>
              <c:f>'T Dist'!$G$20:$G$100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4.2478027055075219E-4</c:v>
                </c:pt>
                <c:pt idx="4">
                  <c:v>6.1190193011377298E-4</c:v>
                </c:pt>
                <c:pt idx="5">
                  <c:v>8.7268269504576167E-4</c:v>
                </c:pt>
                <c:pt idx="6">
                  <c:v>1.232219168473021E-3</c:v>
                </c:pt>
                <c:pt idx="7">
                  <c:v>1.7225689390536843E-3</c:v>
                </c:pt>
                <c:pt idx="8">
                  <c:v>2.3840882014648486E-3</c:v>
                </c:pt>
                <c:pt idx="9">
                  <c:v>3.2668190561999273E-3</c:v>
                </c:pt>
                <c:pt idx="10">
                  <c:v>4.4318484119380188E-3</c:v>
                </c:pt>
                <c:pt idx="11">
                  <c:v>5.9525324197758694E-3</c:v>
                </c:pt>
                <c:pt idx="12">
                  <c:v>7.9154515829799894E-3</c:v>
                </c:pt>
                <c:pt idx="13">
                  <c:v>1.0420934814422628E-2</c:v>
                </c:pt>
                <c:pt idx="14">
                  <c:v>1.3582969233685661E-2</c:v>
                </c:pt>
                <c:pt idx="15">
                  <c:v>1.7528300493568599E-2</c:v>
                </c:pt>
                <c:pt idx="16">
                  <c:v>2.2394530294842969E-2</c:v>
                </c:pt>
                <c:pt idx="17">
                  <c:v>2.8327037741601276E-2</c:v>
                </c:pt>
                <c:pt idx="18">
                  <c:v>3.547459284623157E-2</c:v>
                </c:pt>
                <c:pt idx="19">
                  <c:v>4.3983595980427351E-2</c:v>
                </c:pt>
                <c:pt idx="20">
                  <c:v>5.399096651318825E-2</c:v>
                </c:pt>
                <c:pt idx="21">
                  <c:v>6.5615814774676831E-2</c:v>
                </c:pt>
                <c:pt idx="22">
                  <c:v>7.8950158300894427E-2</c:v>
                </c:pt>
                <c:pt idx="23">
                  <c:v>9.4049077376887252E-2</c:v>
                </c:pt>
                <c:pt idx="24">
                  <c:v>0.11092083467945592</c:v>
                </c:pt>
                <c:pt idx="25">
                  <c:v>0.12951759566589216</c:v>
                </c:pt>
                <c:pt idx="26">
                  <c:v>0.14972746563574535</c:v>
                </c:pt>
                <c:pt idx="27">
                  <c:v>0.17136859204780791</c:v>
                </c:pt>
                <c:pt idx="28">
                  <c:v>0.19418605498321354</c:v>
                </c:pt>
                <c:pt idx="29">
                  <c:v>0.21785217703255116</c:v>
                </c:pt>
                <c:pt idx="30">
                  <c:v>0.24197072451914398</c:v>
                </c:pt>
                <c:pt idx="31">
                  <c:v>0.26608524989875543</c:v>
                </c:pt>
                <c:pt idx="32">
                  <c:v>0.28969155276148334</c:v>
                </c:pt>
                <c:pt idx="33">
                  <c:v>0.31225393336676183</c:v>
                </c:pt>
                <c:pt idx="34">
                  <c:v>0.33322460289180011</c:v>
                </c:pt>
                <c:pt idx="35">
                  <c:v>0.35206532676429991</c:v>
                </c:pt>
                <c:pt idx="36">
                  <c:v>0.36827014030332367</c:v>
                </c:pt>
                <c:pt idx="37">
                  <c:v>0.38138781546052442</c:v>
                </c:pt>
                <c:pt idx="38">
                  <c:v>0.3910426939754561</c:v>
                </c:pt>
                <c:pt idx="39">
                  <c:v>0.39695254747701186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0.38138781546052408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0.28969155276148278</c:v>
                </c:pt>
                <c:pt idx="49">
                  <c:v>0.26608524989875487</c:v>
                </c:pt>
                <c:pt idx="50">
                  <c:v>0.24197072451914342</c:v>
                </c:pt>
                <c:pt idx="51">
                  <c:v>0.21785217703255058</c:v>
                </c:pt>
                <c:pt idx="52">
                  <c:v>0.19418605498321295</c:v>
                </c:pt>
                <c:pt idx="53">
                  <c:v>0.17136859204780736</c:v>
                </c:pt>
                <c:pt idx="54">
                  <c:v>0.14972746563574482</c:v>
                </c:pt>
                <c:pt idx="55">
                  <c:v>0.12951759566589166</c:v>
                </c:pt>
                <c:pt idx="56">
                  <c:v>0.11092083467945553</c:v>
                </c:pt>
                <c:pt idx="57">
                  <c:v>9.4049077376886864E-2</c:v>
                </c:pt>
                <c:pt idx="58">
                  <c:v>7.8950158300894094E-2</c:v>
                </c:pt>
                <c:pt idx="59">
                  <c:v>6.5615814774676526E-2</c:v>
                </c:pt>
                <c:pt idx="60">
                  <c:v>5.3990966513188007E-2</c:v>
                </c:pt>
                <c:pt idx="61">
                  <c:v>4.3983595980427156E-2</c:v>
                </c:pt>
                <c:pt idx="62">
                  <c:v>3.547459284623139E-2</c:v>
                </c:pt>
                <c:pt idx="63">
                  <c:v>2.832703774160112E-2</c:v>
                </c:pt>
                <c:pt idx="64">
                  <c:v>2.2394530294842851E-2</c:v>
                </c:pt>
                <c:pt idx="65">
                  <c:v>1.7528300493568502E-2</c:v>
                </c:pt>
                <c:pt idx="66">
                  <c:v>1.3582969233685583E-2</c:v>
                </c:pt>
                <c:pt idx="67">
                  <c:v>1.0420934814422567E-2</c:v>
                </c:pt>
                <c:pt idx="68">
                  <c:v>7.9154515829799391E-3</c:v>
                </c:pt>
                <c:pt idx="69">
                  <c:v>5.9525324197758321E-3</c:v>
                </c:pt>
                <c:pt idx="70">
                  <c:v>4.431848411937991E-3</c:v>
                </c:pt>
                <c:pt idx="71">
                  <c:v>3.2668190561999074E-3</c:v>
                </c:pt>
                <c:pt idx="72">
                  <c:v>2.3840882014648317E-3</c:v>
                </c:pt>
                <c:pt idx="73">
                  <c:v>1.7225689390536704E-3</c:v>
                </c:pt>
                <c:pt idx="74">
                  <c:v>1.2322191684730121E-3</c:v>
                </c:pt>
                <c:pt idx="75">
                  <c:v>8.7268269504575473E-4</c:v>
                </c:pt>
                <c:pt idx="76">
                  <c:v>6.119019301137681E-4</c:v>
                </c:pt>
                <c:pt idx="77">
                  <c:v>4.2478027055074878E-4</c:v>
                </c:pt>
                <c:pt idx="78">
                  <c:v>2.9194692579145794E-4</c:v>
                </c:pt>
                <c:pt idx="79">
                  <c:v>1.9865547139277093E-4</c:v>
                </c:pt>
                <c:pt idx="80">
                  <c:v>1.3383022576488442E-4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C9-4786-8858-3340056D8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16608"/>
        <c:axId val="131718144"/>
      </c:lineChart>
      <c:catAx>
        <c:axId val="13171660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131718144"/>
        <c:crosses val="autoZero"/>
        <c:auto val="1"/>
        <c:lblAlgn val="ctr"/>
        <c:lblOffset val="100"/>
        <c:tickLblSkip val="10"/>
        <c:noMultiLvlLbl val="0"/>
      </c:catAx>
      <c:valAx>
        <c:axId val="131718144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31716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Student's t Distribution
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 (df = 1)</c:v>
          </c:tx>
          <c:marker>
            <c:symbol val="none"/>
          </c:marker>
          <c:cat>
            <c:numRef>
              <c:f>'T Dist'!$B$20:$B$100</c:f>
              <c:numCache>
                <c:formatCode>0.0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0.30000000000000004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0.79999999999999993</c:v>
                </c:pt>
                <c:pt idx="49">
                  <c:v>0.89999999999999991</c:v>
                </c:pt>
                <c:pt idx="50">
                  <c:v>0.99999999999999989</c:v>
                </c:pt>
                <c:pt idx="51">
                  <c:v>1.0999999999999999</c:v>
                </c:pt>
                <c:pt idx="52">
                  <c:v>1.2</c:v>
                </c:pt>
                <c:pt idx="53">
                  <c:v>1.3</c:v>
                </c:pt>
                <c:pt idx="54">
                  <c:v>1.4000000000000001</c:v>
                </c:pt>
                <c:pt idx="55">
                  <c:v>1.5000000000000002</c:v>
                </c:pt>
                <c:pt idx="56">
                  <c:v>1.6000000000000003</c:v>
                </c:pt>
                <c:pt idx="57">
                  <c:v>1.7000000000000004</c:v>
                </c:pt>
                <c:pt idx="58">
                  <c:v>1.8000000000000005</c:v>
                </c:pt>
                <c:pt idx="59">
                  <c:v>1.9000000000000006</c:v>
                </c:pt>
                <c:pt idx="60">
                  <c:v>2.0000000000000004</c:v>
                </c:pt>
                <c:pt idx="61">
                  <c:v>2.1000000000000005</c:v>
                </c:pt>
                <c:pt idx="62">
                  <c:v>2.2000000000000006</c:v>
                </c:pt>
                <c:pt idx="63">
                  <c:v>2.3000000000000007</c:v>
                </c:pt>
                <c:pt idx="64">
                  <c:v>2.4000000000000008</c:v>
                </c:pt>
                <c:pt idx="65">
                  <c:v>2.5000000000000009</c:v>
                </c:pt>
                <c:pt idx="66">
                  <c:v>2.600000000000001</c:v>
                </c:pt>
                <c:pt idx="67">
                  <c:v>2.7000000000000011</c:v>
                </c:pt>
                <c:pt idx="68">
                  <c:v>2.8000000000000012</c:v>
                </c:pt>
                <c:pt idx="69">
                  <c:v>2.9000000000000012</c:v>
                </c:pt>
                <c:pt idx="70">
                  <c:v>3.0000000000000013</c:v>
                </c:pt>
                <c:pt idx="71">
                  <c:v>3.1000000000000014</c:v>
                </c:pt>
                <c:pt idx="72">
                  <c:v>3.2000000000000015</c:v>
                </c:pt>
                <c:pt idx="73">
                  <c:v>3.3000000000000016</c:v>
                </c:pt>
                <c:pt idx="74">
                  <c:v>3.4000000000000017</c:v>
                </c:pt>
                <c:pt idx="75">
                  <c:v>3.5000000000000018</c:v>
                </c:pt>
                <c:pt idx="76">
                  <c:v>3.6000000000000019</c:v>
                </c:pt>
                <c:pt idx="77">
                  <c:v>3.700000000000002</c:v>
                </c:pt>
                <c:pt idx="78">
                  <c:v>3.800000000000002</c:v>
                </c:pt>
                <c:pt idx="79">
                  <c:v>3.9000000000000021</c:v>
                </c:pt>
                <c:pt idx="80">
                  <c:v>4.0000000000000018</c:v>
                </c:pt>
              </c:numCache>
            </c:numRef>
          </c:cat>
          <c:val>
            <c:numRef>
              <c:f>'T Dist'!$C$20:$C$100</c:f>
              <c:numCache>
                <c:formatCode>General</c:formatCode>
                <c:ptCount val="81"/>
                <c:pt idx="0">
                  <c:v>1.8724110951987689E-2</c:v>
                </c:pt>
                <c:pt idx="1">
                  <c:v>1.9636637025526878E-2</c:v>
                </c:pt>
                <c:pt idx="2">
                  <c:v>2.0615925270970899E-2</c:v>
                </c:pt>
                <c:pt idx="3">
                  <c:v>2.1668474212647431E-2</c:v>
                </c:pt>
                <c:pt idx="4">
                  <c:v>2.2801567778208506E-2</c:v>
                </c:pt>
                <c:pt idx="5">
                  <c:v>2.4023387636512513E-2</c:v>
                </c:pt>
                <c:pt idx="6">
                  <c:v>2.5343143804441939E-2</c:v>
                </c:pt>
                <c:pt idx="7">
                  <c:v>2.6771226760621599E-2</c:v>
                </c:pt>
                <c:pt idx="8">
                  <c:v>2.8319384891796338E-2</c:v>
                </c:pt>
                <c:pt idx="9">
                  <c:v>3.0000931779810634E-2</c:v>
                </c:pt>
                <c:pt idx="10">
                  <c:v>3.1830988618379089E-2</c:v>
                </c:pt>
                <c:pt idx="11">
                  <c:v>3.3826767926013905E-2</c:v>
                </c:pt>
                <c:pt idx="12">
                  <c:v>3.6007905676899432E-2</c:v>
                </c:pt>
                <c:pt idx="13">
                  <c:v>3.8396849961856563E-2</c:v>
                </c:pt>
                <c:pt idx="14">
                  <c:v>4.1019315229869971E-2</c:v>
                </c:pt>
                <c:pt idx="15">
                  <c:v>4.3904811887419445E-2</c:v>
                </c:pt>
                <c:pt idx="16">
                  <c:v>4.7087261269791569E-2</c:v>
                </c:pt>
                <c:pt idx="17">
                  <c:v>5.0605705275642454E-2</c:v>
                </c:pt>
                <c:pt idx="18">
                  <c:v>5.4505117497224503E-2</c:v>
                </c:pt>
                <c:pt idx="19">
                  <c:v>5.8837317224360648E-2</c:v>
                </c:pt>
                <c:pt idx="20">
                  <c:v>6.3661977236758233E-2</c:v>
                </c:pt>
                <c:pt idx="21">
                  <c:v>6.9047697653750809E-2</c:v>
                </c:pt>
                <c:pt idx="22">
                  <c:v>7.5073086364101704E-2</c:v>
                </c:pt>
                <c:pt idx="23">
                  <c:v>8.1827734237478481E-2</c:v>
                </c:pt>
                <c:pt idx="24">
                  <c:v>8.9412889377469468E-2</c:v>
                </c:pt>
                <c:pt idx="25">
                  <c:v>9.7941503441166561E-2</c:v>
                </c:pt>
                <c:pt idx="26">
                  <c:v>0.10753712371074033</c:v>
                </c:pt>
                <c:pt idx="27">
                  <c:v>0.11833081270772916</c:v>
                </c:pt>
                <c:pt idx="28">
                  <c:v>0.13045487138679979</c:v>
                </c:pt>
                <c:pt idx="29">
                  <c:v>0.14403162270759795</c:v>
                </c:pt>
                <c:pt idx="30">
                  <c:v>0.15915494309189576</c:v>
                </c:pt>
                <c:pt idx="31">
                  <c:v>0.17586181557115552</c:v>
                </c:pt>
                <c:pt idx="32">
                  <c:v>0.19409139401450698</c:v>
                </c:pt>
                <c:pt idx="33">
                  <c:v>0.21363079609650434</c:v>
                </c:pt>
                <c:pt idx="34">
                  <c:v>0.23405138689984661</c:v>
                </c:pt>
                <c:pt idx="35">
                  <c:v>0.25464790894703304</c:v>
                </c:pt>
                <c:pt idx="36">
                  <c:v>0.27440507429637173</c:v>
                </c:pt>
                <c:pt idx="37">
                  <c:v>0.29202741851723957</c:v>
                </c:pt>
                <c:pt idx="38">
                  <c:v>0.30606719825364515</c:v>
                </c:pt>
                <c:pt idx="39">
                  <c:v>0.31515830315226817</c:v>
                </c:pt>
                <c:pt idx="40">
                  <c:v>0.31830988618379069</c:v>
                </c:pt>
                <c:pt idx="41">
                  <c:v>0.315158303152268</c:v>
                </c:pt>
                <c:pt idx="42">
                  <c:v>0.30606719825364487</c:v>
                </c:pt>
                <c:pt idx="43">
                  <c:v>0.29202741851723912</c:v>
                </c:pt>
                <c:pt idx="44">
                  <c:v>0.27440507429637123</c:v>
                </c:pt>
                <c:pt idx="45">
                  <c:v>0.25464790894703254</c:v>
                </c:pt>
                <c:pt idx="46">
                  <c:v>0.23405138689984611</c:v>
                </c:pt>
                <c:pt idx="47">
                  <c:v>0.21363079609650382</c:v>
                </c:pt>
                <c:pt idx="48">
                  <c:v>0.19409139401450654</c:v>
                </c:pt>
                <c:pt idx="49">
                  <c:v>0.1758618155711551</c:v>
                </c:pt>
                <c:pt idx="50">
                  <c:v>0.15915494309189537</c:v>
                </c:pt>
                <c:pt idx="51">
                  <c:v>0.14403162270759759</c:v>
                </c:pt>
                <c:pt idx="52">
                  <c:v>0.13045487138679945</c:v>
                </c:pt>
                <c:pt idx="53">
                  <c:v>0.11833081270772887</c:v>
                </c:pt>
                <c:pt idx="54">
                  <c:v>0.10753712371074009</c:v>
                </c:pt>
                <c:pt idx="55">
                  <c:v>9.7941503441166339E-2</c:v>
                </c:pt>
                <c:pt idx="56">
                  <c:v>8.9412889377469273E-2</c:v>
                </c:pt>
                <c:pt idx="57">
                  <c:v>8.18277342374783E-2</c:v>
                </c:pt>
                <c:pt idx="58">
                  <c:v>7.5073086364101538E-2</c:v>
                </c:pt>
                <c:pt idx="59">
                  <c:v>6.9047697653750656E-2</c:v>
                </c:pt>
                <c:pt idx="60">
                  <c:v>6.3661977236758122E-2</c:v>
                </c:pt>
                <c:pt idx="61">
                  <c:v>5.8837317224360551E-2</c:v>
                </c:pt>
                <c:pt idx="62">
                  <c:v>5.4505117497224413E-2</c:v>
                </c:pt>
                <c:pt idx="63">
                  <c:v>5.0605705275642371E-2</c:v>
                </c:pt>
                <c:pt idx="64">
                  <c:v>4.7087261269791493E-2</c:v>
                </c:pt>
                <c:pt idx="65">
                  <c:v>4.3904811887419376E-2</c:v>
                </c:pt>
                <c:pt idx="66">
                  <c:v>4.1019315229869908E-2</c:v>
                </c:pt>
                <c:pt idx="67">
                  <c:v>3.8396849961856508E-2</c:v>
                </c:pt>
                <c:pt idx="68">
                  <c:v>3.600790567689937E-2</c:v>
                </c:pt>
                <c:pt idx="69">
                  <c:v>3.3826767926013863E-2</c:v>
                </c:pt>
                <c:pt idx="70">
                  <c:v>3.1830988618379047E-2</c:v>
                </c:pt>
                <c:pt idx="71">
                  <c:v>3.0000931779810596E-2</c:v>
                </c:pt>
                <c:pt idx="72">
                  <c:v>2.8319384891796303E-2</c:v>
                </c:pt>
                <c:pt idx="73">
                  <c:v>2.6771226760621564E-2</c:v>
                </c:pt>
                <c:pt idx="74">
                  <c:v>2.5343143804441911E-2</c:v>
                </c:pt>
                <c:pt idx="75">
                  <c:v>2.4023387636512482E-2</c:v>
                </c:pt>
                <c:pt idx="76">
                  <c:v>2.2801567778208482E-2</c:v>
                </c:pt>
                <c:pt idx="77">
                  <c:v>2.1668474212647407E-2</c:v>
                </c:pt>
                <c:pt idx="78">
                  <c:v>2.0615925270970878E-2</c:v>
                </c:pt>
                <c:pt idx="79">
                  <c:v>1.963663702552686E-2</c:v>
                </c:pt>
                <c:pt idx="80">
                  <c:v>1.8724110951987671E-2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F-4008-985E-D8CA935FC415}"/>
            </c:ext>
          </c:extLst>
        </c:ser>
        <c:ser>
          <c:idx val="1"/>
          <c:order val="1"/>
          <c:tx>
            <c:v>t (df = 5)</c:v>
          </c:tx>
          <c:marker>
            <c:symbol val="none"/>
          </c:marker>
          <c:cat>
            <c:numRef>
              <c:f>'T Dist'!$B$20:$B$100</c:f>
              <c:numCache>
                <c:formatCode>0.0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0.30000000000000004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0.79999999999999993</c:v>
                </c:pt>
                <c:pt idx="49">
                  <c:v>0.89999999999999991</c:v>
                </c:pt>
                <c:pt idx="50">
                  <c:v>0.99999999999999989</c:v>
                </c:pt>
                <c:pt idx="51">
                  <c:v>1.0999999999999999</c:v>
                </c:pt>
                <c:pt idx="52">
                  <c:v>1.2</c:v>
                </c:pt>
                <c:pt idx="53">
                  <c:v>1.3</c:v>
                </c:pt>
                <c:pt idx="54">
                  <c:v>1.4000000000000001</c:v>
                </c:pt>
                <c:pt idx="55">
                  <c:v>1.5000000000000002</c:v>
                </c:pt>
                <c:pt idx="56">
                  <c:v>1.6000000000000003</c:v>
                </c:pt>
                <c:pt idx="57">
                  <c:v>1.7000000000000004</c:v>
                </c:pt>
                <c:pt idx="58">
                  <c:v>1.8000000000000005</c:v>
                </c:pt>
                <c:pt idx="59">
                  <c:v>1.9000000000000006</c:v>
                </c:pt>
                <c:pt idx="60">
                  <c:v>2.0000000000000004</c:v>
                </c:pt>
                <c:pt idx="61">
                  <c:v>2.1000000000000005</c:v>
                </c:pt>
                <c:pt idx="62">
                  <c:v>2.2000000000000006</c:v>
                </c:pt>
                <c:pt idx="63">
                  <c:v>2.3000000000000007</c:v>
                </c:pt>
                <c:pt idx="64">
                  <c:v>2.4000000000000008</c:v>
                </c:pt>
                <c:pt idx="65">
                  <c:v>2.5000000000000009</c:v>
                </c:pt>
                <c:pt idx="66">
                  <c:v>2.600000000000001</c:v>
                </c:pt>
                <c:pt idx="67">
                  <c:v>2.7000000000000011</c:v>
                </c:pt>
                <c:pt idx="68">
                  <c:v>2.8000000000000012</c:v>
                </c:pt>
                <c:pt idx="69">
                  <c:v>2.9000000000000012</c:v>
                </c:pt>
                <c:pt idx="70">
                  <c:v>3.0000000000000013</c:v>
                </c:pt>
                <c:pt idx="71">
                  <c:v>3.1000000000000014</c:v>
                </c:pt>
                <c:pt idx="72">
                  <c:v>3.2000000000000015</c:v>
                </c:pt>
                <c:pt idx="73">
                  <c:v>3.3000000000000016</c:v>
                </c:pt>
                <c:pt idx="74">
                  <c:v>3.4000000000000017</c:v>
                </c:pt>
                <c:pt idx="75">
                  <c:v>3.5000000000000018</c:v>
                </c:pt>
                <c:pt idx="76">
                  <c:v>3.6000000000000019</c:v>
                </c:pt>
                <c:pt idx="77">
                  <c:v>3.700000000000002</c:v>
                </c:pt>
                <c:pt idx="78">
                  <c:v>3.800000000000002</c:v>
                </c:pt>
                <c:pt idx="79">
                  <c:v>3.9000000000000021</c:v>
                </c:pt>
                <c:pt idx="80">
                  <c:v>4.0000000000000018</c:v>
                </c:pt>
              </c:numCache>
            </c:numRef>
          </c:cat>
          <c:val>
            <c:numRef>
              <c:f>'T Dist'!$D$20:$D$100</c:f>
              <c:numCache>
                <c:formatCode>General</c:formatCode>
                <c:ptCount val="81"/>
                <c:pt idx="0">
                  <c:v>5.1237270519179133E-3</c:v>
                </c:pt>
                <c:pt idx="1">
                  <c:v>5.7483728547693983E-3</c:v>
                </c:pt>
                <c:pt idx="2">
                  <c:v>6.4588483643698387E-3</c:v>
                </c:pt>
                <c:pt idx="3">
                  <c:v>7.2680175325693973E-3</c:v>
                </c:pt>
                <c:pt idx="4">
                  <c:v>8.1907726871290592E-3</c:v>
                </c:pt>
                <c:pt idx="5">
                  <c:v>9.2443540925209264E-3</c:v>
                </c:pt>
                <c:pt idx="6">
                  <c:v>1.0448714749395216E-2</c:v>
                </c:pt>
                <c:pt idx="7">
                  <c:v>1.1826934151171177E-2</c:v>
                </c:pt>
                <c:pt idx="8">
                  <c:v>1.3405683736328894E-2</c:v>
                </c:pt>
                <c:pt idx="9">
                  <c:v>1.5215745044952832E-2</c:v>
                </c:pt>
                <c:pt idx="10">
                  <c:v>1.7292578800222981E-2</c:v>
                </c:pt>
                <c:pt idx="11">
                  <c:v>1.9676938890598534E-2</c:v>
                </c:pt>
                <c:pt idx="12">
                  <c:v>2.2415519021677287E-2</c:v>
                </c:pt>
                <c:pt idx="13">
                  <c:v>2.5561611020544595E-2</c:v>
                </c:pt>
                <c:pt idx="14">
                  <c:v>2.9175741685939342E-2</c:v>
                </c:pt>
                <c:pt idx="15">
                  <c:v>3.3326238887022894E-2</c:v>
                </c:pt>
                <c:pt idx="16">
                  <c:v>3.8089656526432016E-2</c:v>
                </c:pt>
                <c:pt idx="17">
                  <c:v>4.3550961350440079E-2</c:v>
                </c:pt>
                <c:pt idx="18">
                  <c:v>4.9803352151145203E-2</c:v>
                </c:pt>
                <c:pt idx="19">
                  <c:v>5.6947544172170676E-2</c:v>
                </c:pt>
                <c:pt idx="20">
                  <c:v>6.5090310326216635E-2</c:v>
                </c:pt>
                <c:pt idx="21">
                  <c:v>7.4342030033196366E-2</c:v>
                </c:pt>
                <c:pt idx="22">
                  <c:v>8.481296289690396E-2</c:v>
                </c:pt>
                <c:pt idx="23">
                  <c:v>9.6607948713912054E-2</c:v>
                </c:pt>
                <c:pt idx="24">
                  <c:v>0.10981925265599124</c:v>
                </c:pt>
                <c:pt idx="25">
                  <c:v>0.12451734464635547</c:v>
                </c:pt>
                <c:pt idx="26">
                  <c:v>0.140739547894915</c:v>
                </c:pt>
                <c:pt idx="27">
                  <c:v>0.15847673572898288</c:v>
                </c:pt>
                <c:pt idx="28">
                  <c:v>0.17765861346493592</c:v>
                </c:pt>
                <c:pt idx="29">
                  <c:v>0.19813859080334678</c:v>
                </c:pt>
                <c:pt idx="30">
                  <c:v>0.21967979735098106</c:v>
                </c:pt>
                <c:pt idx="31">
                  <c:v>0.24194434361359041</c:v>
                </c:pt>
                <c:pt idx="32">
                  <c:v>0.26448835680795801</c:v>
                </c:pt>
                <c:pt idx="33">
                  <c:v>0.28676545757669847</c:v>
                </c:pt>
                <c:pt idx="34">
                  <c:v>0.3081410097234204</c:v>
                </c:pt>
                <c:pt idx="35">
                  <c:v>0.3279185313227469</c:v>
                </c:pt>
                <c:pt idx="36">
                  <c:v>0.34537807575273377</c:v>
                </c:pt>
                <c:pt idx="37">
                  <c:v>0.3598243283490099</c:v>
                </c:pt>
                <c:pt idx="38">
                  <c:v>0.37063997771396967</c:v>
                </c:pt>
                <c:pt idx="39">
                  <c:v>0.37733812996643123</c:v>
                </c:pt>
                <c:pt idx="40">
                  <c:v>0.3796066898224944</c:v>
                </c:pt>
                <c:pt idx="41">
                  <c:v>0.37733812996643123</c:v>
                </c:pt>
                <c:pt idx="42">
                  <c:v>0.37063997771396939</c:v>
                </c:pt>
                <c:pt idx="43">
                  <c:v>0.35982432834900968</c:v>
                </c:pt>
                <c:pt idx="44">
                  <c:v>0.34537807575273338</c:v>
                </c:pt>
                <c:pt idx="45">
                  <c:v>0.32791853132274645</c:v>
                </c:pt>
                <c:pt idx="46">
                  <c:v>0.30814100972341979</c:v>
                </c:pt>
                <c:pt idx="47">
                  <c:v>0.2867654575766978</c:v>
                </c:pt>
                <c:pt idx="48">
                  <c:v>0.26448835680795757</c:v>
                </c:pt>
                <c:pt idx="49">
                  <c:v>0.24194434361358985</c:v>
                </c:pt>
                <c:pt idx="50">
                  <c:v>0.21967979735098056</c:v>
                </c:pt>
                <c:pt idx="51">
                  <c:v>0.19813859080334623</c:v>
                </c:pt>
                <c:pt idx="52">
                  <c:v>0.17765861346493544</c:v>
                </c:pt>
                <c:pt idx="53">
                  <c:v>0.15847673572898241</c:v>
                </c:pt>
                <c:pt idx="54">
                  <c:v>0.14073954789491452</c:v>
                </c:pt>
                <c:pt idx="55">
                  <c:v>0.12451734464635508</c:v>
                </c:pt>
                <c:pt idx="56">
                  <c:v>0.10981925265599091</c:v>
                </c:pt>
                <c:pt idx="57">
                  <c:v>9.6607948713911748E-2</c:v>
                </c:pt>
                <c:pt idx="58">
                  <c:v>8.4812962896903682E-2</c:v>
                </c:pt>
                <c:pt idx="59">
                  <c:v>7.434203003319613E-2</c:v>
                </c:pt>
                <c:pt idx="60">
                  <c:v>6.5090310326216427E-2</c:v>
                </c:pt>
                <c:pt idx="61">
                  <c:v>5.6947544172170517E-2</c:v>
                </c:pt>
                <c:pt idx="62">
                  <c:v>4.9803352151145064E-2</c:v>
                </c:pt>
                <c:pt idx="63">
                  <c:v>4.355096135043994E-2</c:v>
                </c:pt>
                <c:pt idx="64">
                  <c:v>3.8089656526431905E-2</c:v>
                </c:pt>
                <c:pt idx="65">
                  <c:v>3.332623888702279E-2</c:v>
                </c:pt>
                <c:pt idx="66">
                  <c:v>2.9175741685939248E-2</c:v>
                </c:pt>
                <c:pt idx="67">
                  <c:v>2.5561611020544526E-2</c:v>
                </c:pt>
                <c:pt idx="68">
                  <c:v>2.2415519021677217E-2</c:v>
                </c:pt>
                <c:pt idx="69">
                  <c:v>1.9676938890598485E-2</c:v>
                </c:pt>
                <c:pt idx="70">
                  <c:v>1.7292578800222929E-2</c:v>
                </c:pt>
                <c:pt idx="71">
                  <c:v>1.5215745044952798E-2</c:v>
                </c:pt>
                <c:pt idx="72">
                  <c:v>1.3405683736328861E-2</c:v>
                </c:pt>
                <c:pt idx="73">
                  <c:v>1.1826934151171141E-2</c:v>
                </c:pt>
                <c:pt idx="74">
                  <c:v>1.0448714749395191E-2</c:v>
                </c:pt>
                <c:pt idx="75">
                  <c:v>9.2443540925209022E-3</c:v>
                </c:pt>
                <c:pt idx="76">
                  <c:v>8.1907726871290384E-3</c:v>
                </c:pt>
                <c:pt idx="77">
                  <c:v>7.2680175325693791E-3</c:v>
                </c:pt>
                <c:pt idx="78">
                  <c:v>6.458848364369823E-3</c:v>
                </c:pt>
                <c:pt idx="79">
                  <c:v>5.7483728547693836E-3</c:v>
                </c:pt>
                <c:pt idx="80">
                  <c:v>5.1237270519179038E-3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F-4008-985E-D8CA935FC415}"/>
            </c:ext>
          </c:extLst>
        </c:ser>
        <c:ser>
          <c:idx val="2"/>
          <c:order val="2"/>
          <c:tx>
            <c:v>t (df = 10)</c:v>
          </c:tx>
          <c:marker>
            <c:symbol val="none"/>
          </c:marker>
          <c:cat>
            <c:numRef>
              <c:f>'T Dist'!$B$20:$B$100</c:f>
              <c:numCache>
                <c:formatCode>0.0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0.30000000000000004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0.79999999999999993</c:v>
                </c:pt>
                <c:pt idx="49">
                  <c:v>0.89999999999999991</c:v>
                </c:pt>
                <c:pt idx="50">
                  <c:v>0.99999999999999989</c:v>
                </c:pt>
                <c:pt idx="51">
                  <c:v>1.0999999999999999</c:v>
                </c:pt>
                <c:pt idx="52">
                  <c:v>1.2</c:v>
                </c:pt>
                <c:pt idx="53">
                  <c:v>1.3</c:v>
                </c:pt>
                <c:pt idx="54">
                  <c:v>1.4000000000000001</c:v>
                </c:pt>
                <c:pt idx="55">
                  <c:v>1.5000000000000002</c:v>
                </c:pt>
                <c:pt idx="56">
                  <c:v>1.6000000000000003</c:v>
                </c:pt>
                <c:pt idx="57">
                  <c:v>1.7000000000000004</c:v>
                </c:pt>
                <c:pt idx="58">
                  <c:v>1.8000000000000005</c:v>
                </c:pt>
                <c:pt idx="59">
                  <c:v>1.9000000000000006</c:v>
                </c:pt>
                <c:pt idx="60">
                  <c:v>2.0000000000000004</c:v>
                </c:pt>
                <c:pt idx="61">
                  <c:v>2.1000000000000005</c:v>
                </c:pt>
                <c:pt idx="62">
                  <c:v>2.2000000000000006</c:v>
                </c:pt>
                <c:pt idx="63">
                  <c:v>2.3000000000000007</c:v>
                </c:pt>
                <c:pt idx="64">
                  <c:v>2.4000000000000008</c:v>
                </c:pt>
                <c:pt idx="65">
                  <c:v>2.5000000000000009</c:v>
                </c:pt>
                <c:pt idx="66">
                  <c:v>2.600000000000001</c:v>
                </c:pt>
                <c:pt idx="67">
                  <c:v>2.7000000000000011</c:v>
                </c:pt>
                <c:pt idx="68">
                  <c:v>2.8000000000000012</c:v>
                </c:pt>
                <c:pt idx="69">
                  <c:v>2.9000000000000012</c:v>
                </c:pt>
                <c:pt idx="70">
                  <c:v>3.0000000000000013</c:v>
                </c:pt>
                <c:pt idx="71">
                  <c:v>3.1000000000000014</c:v>
                </c:pt>
                <c:pt idx="72">
                  <c:v>3.2000000000000015</c:v>
                </c:pt>
                <c:pt idx="73">
                  <c:v>3.3000000000000016</c:v>
                </c:pt>
                <c:pt idx="74">
                  <c:v>3.4000000000000017</c:v>
                </c:pt>
                <c:pt idx="75">
                  <c:v>3.5000000000000018</c:v>
                </c:pt>
                <c:pt idx="76">
                  <c:v>3.6000000000000019</c:v>
                </c:pt>
                <c:pt idx="77">
                  <c:v>3.700000000000002</c:v>
                </c:pt>
                <c:pt idx="78">
                  <c:v>3.800000000000002</c:v>
                </c:pt>
                <c:pt idx="79">
                  <c:v>3.9000000000000021</c:v>
                </c:pt>
                <c:pt idx="80">
                  <c:v>4.0000000000000018</c:v>
                </c:pt>
              </c:numCache>
            </c:numRef>
          </c:cat>
          <c:val>
            <c:numRef>
              <c:f>'T Dist'!$E$20:$E$100</c:f>
              <c:numCache>
                <c:formatCode>General</c:formatCode>
                <c:ptCount val="81"/>
                <c:pt idx="0">
                  <c:v>2.0310339110412149E-3</c:v>
                </c:pt>
                <c:pt idx="1">
                  <c:v>2.4066888019954893E-3</c:v>
                </c:pt>
                <c:pt idx="2">
                  <c:v>2.8543943946096055E-3</c:v>
                </c:pt>
                <c:pt idx="3">
                  <c:v>3.3881509779624024E-3</c:v>
                </c:pt>
                <c:pt idx="4">
                  <c:v>4.0246232150294705E-3</c:v>
                </c:pt>
                <c:pt idx="5">
                  <c:v>4.783607126701327E-3</c:v>
                </c:pt>
                <c:pt idx="6">
                  <c:v>5.6885611066299314E-3</c:v>
                </c:pt>
                <c:pt idx="7">
                  <c:v>6.7672024406869426E-3</c:v>
                </c:pt>
                <c:pt idx="8">
                  <c:v>8.0521673723421717E-3</c:v>
                </c:pt>
                <c:pt idx="9">
                  <c:v>9.5817276708977366E-3</c:v>
                </c:pt>
                <c:pt idx="10">
                  <c:v>1.1400549464542539E-2</c:v>
                </c:pt>
                <c:pt idx="11">
                  <c:v>1.3560470295244938E-2</c:v>
                </c:pt>
                <c:pt idx="12">
                  <c:v>1.6121257439422165E-2</c:v>
                </c:pt>
                <c:pt idx="13">
                  <c:v>1.9151294092491021E-2</c:v>
                </c:pt>
                <c:pt idx="14">
                  <c:v>2.2728119798465004E-2</c:v>
                </c:pt>
                <c:pt idx="15">
                  <c:v>2.6938727628244515E-2</c:v>
                </c:pt>
                <c:pt idx="16">
                  <c:v>3.1879493750030623E-2</c:v>
                </c:pt>
                <c:pt idx="17">
                  <c:v>3.7655586709753462E-2</c:v>
                </c:pt>
                <c:pt idx="18">
                  <c:v>4.4379676614245793E-2</c:v>
                </c:pt>
                <c:pt idx="19">
                  <c:v>5.216974260435512E-2</c:v>
                </c:pt>
                <c:pt idx="20">
                  <c:v>6.1145766321218327E-2</c:v>
                </c:pt>
                <c:pt idx="21">
                  <c:v>7.1425107032802609E-2</c:v>
                </c:pt>
                <c:pt idx="22">
                  <c:v>8.3116389653879769E-2</c:v>
                </c:pt>
                <c:pt idx="23">
                  <c:v>9.6311809633229564E-2</c:v>
                </c:pt>
                <c:pt idx="24">
                  <c:v>0.11107787729698358</c:v>
                </c:pt>
                <c:pt idx="25">
                  <c:v>0.12744479428709199</c:v>
                </c:pt>
                <c:pt idx="26">
                  <c:v>0.14539487566000653</c:v>
                </c:pt>
                <c:pt idx="27">
                  <c:v>0.16485069296801974</c:v>
                </c:pt>
                <c:pt idx="28">
                  <c:v>0.18566389362670357</c:v>
                </c:pt>
                <c:pt idx="29">
                  <c:v>0.20760591316421437</c:v>
                </c:pt>
                <c:pt idx="30">
                  <c:v>0.2303619892291392</c:v>
                </c:pt>
                <c:pt idx="31">
                  <c:v>0.25352995055982802</c:v>
                </c:pt>
                <c:pt idx="32">
                  <c:v>0.27662513233825686</c:v>
                </c:pt>
                <c:pt idx="33">
                  <c:v>0.29909241773685297</c:v>
                </c:pt>
                <c:pt idx="34">
                  <c:v>0.32032581052912468</c:v>
                </c:pt>
                <c:pt idx="35">
                  <c:v>0.33969513635207821</c:v>
                </c:pt>
                <c:pt idx="36">
                  <c:v>0.35657853369790415</c:v>
                </c:pt>
                <c:pt idx="37">
                  <c:v>0.37039846155274542</c:v>
                </c:pt>
                <c:pt idx="38">
                  <c:v>0.38065818105444899</c:v>
                </c:pt>
                <c:pt idx="39">
                  <c:v>0.38697522581518046</c:v>
                </c:pt>
                <c:pt idx="40">
                  <c:v>0.38910838396603087</c:v>
                </c:pt>
                <c:pt idx="41">
                  <c:v>0.38697522581518046</c:v>
                </c:pt>
                <c:pt idx="42">
                  <c:v>0.38065818105444899</c:v>
                </c:pt>
                <c:pt idx="43">
                  <c:v>0.37039846155274542</c:v>
                </c:pt>
                <c:pt idx="44">
                  <c:v>0.35657853369790371</c:v>
                </c:pt>
                <c:pt idx="45">
                  <c:v>0.33969513635207782</c:v>
                </c:pt>
                <c:pt idx="46">
                  <c:v>0.32032581052912429</c:v>
                </c:pt>
                <c:pt idx="47">
                  <c:v>0.29909241773685263</c:v>
                </c:pt>
                <c:pt idx="48">
                  <c:v>0.2766251323382562</c:v>
                </c:pt>
                <c:pt idx="49">
                  <c:v>0.25352995055982741</c:v>
                </c:pt>
                <c:pt idx="50">
                  <c:v>0.23036198922913848</c:v>
                </c:pt>
                <c:pt idx="51">
                  <c:v>0.20760591316421392</c:v>
                </c:pt>
                <c:pt idx="52">
                  <c:v>0.18566389362670316</c:v>
                </c:pt>
                <c:pt idx="53">
                  <c:v>0.16485069296801924</c:v>
                </c:pt>
                <c:pt idx="54">
                  <c:v>0.14539487566000608</c:v>
                </c:pt>
                <c:pt idx="55">
                  <c:v>0.12744479428709157</c:v>
                </c:pt>
                <c:pt idx="56">
                  <c:v>0.11107787729698315</c:v>
                </c:pt>
                <c:pt idx="57">
                  <c:v>9.6311809633229176E-2</c:v>
                </c:pt>
                <c:pt idx="58">
                  <c:v>8.3116389653879449E-2</c:v>
                </c:pt>
                <c:pt idx="59">
                  <c:v>7.1425107032802387E-2</c:v>
                </c:pt>
                <c:pt idx="60">
                  <c:v>6.1145766321218126E-2</c:v>
                </c:pt>
                <c:pt idx="61">
                  <c:v>5.2169742604354911E-2</c:v>
                </c:pt>
                <c:pt idx="62">
                  <c:v>4.4379676614245626E-2</c:v>
                </c:pt>
                <c:pt idx="63">
                  <c:v>3.7655586709753316E-2</c:v>
                </c:pt>
                <c:pt idx="64">
                  <c:v>3.1879493750030491E-2</c:v>
                </c:pt>
                <c:pt idx="65">
                  <c:v>2.6938727628244407E-2</c:v>
                </c:pt>
                <c:pt idx="66">
                  <c:v>2.2728119798464907E-2</c:v>
                </c:pt>
                <c:pt idx="67">
                  <c:v>1.9151294092490952E-2</c:v>
                </c:pt>
                <c:pt idx="68">
                  <c:v>1.6121257439422099E-2</c:v>
                </c:pt>
                <c:pt idx="69">
                  <c:v>1.3560470295244894E-2</c:v>
                </c:pt>
                <c:pt idx="70">
                  <c:v>1.1400549464542491E-2</c:v>
                </c:pt>
                <c:pt idx="71">
                  <c:v>9.5817276708977071E-3</c:v>
                </c:pt>
                <c:pt idx="72">
                  <c:v>8.0521673723421387E-3</c:v>
                </c:pt>
                <c:pt idx="73">
                  <c:v>6.7672024406869131E-3</c:v>
                </c:pt>
                <c:pt idx="74">
                  <c:v>5.6885611066299115E-3</c:v>
                </c:pt>
                <c:pt idx="75">
                  <c:v>4.7836071267013062E-3</c:v>
                </c:pt>
                <c:pt idx="76">
                  <c:v>4.0246232150294593E-3</c:v>
                </c:pt>
                <c:pt idx="77">
                  <c:v>3.3881509779623872E-3</c:v>
                </c:pt>
                <c:pt idx="78">
                  <c:v>2.8543943946095934E-3</c:v>
                </c:pt>
                <c:pt idx="79">
                  <c:v>2.4066888019954806E-3</c:v>
                </c:pt>
                <c:pt idx="80">
                  <c:v>2.0310339110412097E-3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4F-4008-985E-D8CA935FC415}"/>
            </c:ext>
          </c:extLst>
        </c:ser>
        <c:ser>
          <c:idx val="3"/>
          <c:order val="3"/>
          <c:tx>
            <c:v>t (df = 30)</c:v>
          </c:tx>
          <c:marker>
            <c:symbol val="none"/>
          </c:marker>
          <c:cat>
            <c:numRef>
              <c:f>'T Dist'!$B$20:$B$100</c:f>
              <c:numCache>
                <c:formatCode>0.0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0.30000000000000004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0.79999999999999993</c:v>
                </c:pt>
                <c:pt idx="49">
                  <c:v>0.89999999999999991</c:v>
                </c:pt>
                <c:pt idx="50">
                  <c:v>0.99999999999999989</c:v>
                </c:pt>
                <c:pt idx="51">
                  <c:v>1.0999999999999999</c:v>
                </c:pt>
                <c:pt idx="52">
                  <c:v>1.2</c:v>
                </c:pt>
                <c:pt idx="53">
                  <c:v>1.3</c:v>
                </c:pt>
                <c:pt idx="54">
                  <c:v>1.4000000000000001</c:v>
                </c:pt>
                <c:pt idx="55">
                  <c:v>1.5000000000000002</c:v>
                </c:pt>
                <c:pt idx="56">
                  <c:v>1.6000000000000003</c:v>
                </c:pt>
                <c:pt idx="57">
                  <c:v>1.7000000000000004</c:v>
                </c:pt>
                <c:pt idx="58">
                  <c:v>1.8000000000000005</c:v>
                </c:pt>
                <c:pt idx="59">
                  <c:v>1.9000000000000006</c:v>
                </c:pt>
                <c:pt idx="60">
                  <c:v>2.0000000000000004</c:v>
                </c:pt>
                <c:pt idx="61">
                  <c:v>2.1000000000000005</c:v>
                </c:pt>
                <c:pt idx="62">
                  <c:v>2.2000000000000006</c:v>
                </c:pt>
                <c:pt idx="63">
                  <c:v>2.3000000000000007</c:v>
                </c:pt>
                <c:pt idx="64">
                  <c:v>2.4000000000000008</c:v>
                </c:pt>
                <c:pt idx="65">
                  <c:v>2.5000000000000009</c:v>
                </c:pt>
                <c:pt idx="66">
                  <c:v>2.600000000000001</c:v>
                </c:pt>
                <c:pt idx="67">
                  <c:v>2.7000000000000011</c:v>
                </c:pt>
                <c:pt idx="68">
                  <c:v>2.8000000000000012</c:v>
                </c:pt>
                <c:pt idx="69">
                  <c:v>2.9000000000000012</c:v>
                </c:pt>
                <c:pt idx="70">
                  <c:v>3.0000000000000013</c:v>
                </c:pt>
                <c:pt idx="71">
                  <c:v>3.1000000000000014</c:v>
                </c:pt>
                <c:pt idx="72">
                  <c:v>3.2000000000000015</c:v>
                </c:pt>
                <c:pt idx="73">
                  <c:v>3.3000000000000016</c:v>
                </c:pt>
                <c:pt idx="74">
                  <c:v>3.4000000000000017</c:v>
                </c:pt>
                <c:pt idx="75">
                  <c:v>3.5000000000000018</c:v>
                </c:pt>
                <c:pt idx="76">
                  <c:v>3.6000000000000019</c:v>
                </c:pt>
                <c:pt idx="77">
                  <c:v>3.700000000000002</c:v>
                </c:pt>
                <c:pt idx="78">
                  <c:v>3.800000000000002</c:v>
                </c:pt>
                <c:pt idx="79">
                  <c:v>3.9000000000000021</c:v>
                </c:pt>
                <c:pt idx="80">
                  <c:v>4.0000000000000018</c:v>
                </c:pt>
              </c:numCache>
            </c:numRef>
          </c:cat>
          <c:val>
            <c:numRef>
              <c:f>'T Dist'!$F$20:$F$100</c:f>
              <c:numCache>
                <c:formatCode>General</c:formatCode>
                <c:ptCount val="81"/>
                <c:pt idx="0">
                  <c:v>5.2471644019740755E-4</c:v>
                </c:pt>
                <c:pt idx="1">
                  <c:v>6.8633509016922641E-4</c:v>
                </c:pt>
                <c:pt idx="2">
                  <c:v>8.9572208725848576E-4</c:v>
                </c:pt>
                <c:pt idx="3">
                  <c:v>1.1661364480637605E-3</c:v>
                </c:pt>
                <c:pt idx="4">
                  <c:v>1.5141706922918094E-3</c:v>
                </c:pt>
                <c:pt idx="5">
                  <c:v>1.9604555808020933E-3</c:v>
                </c:pt>
                <c:pt idx="6">
                  <c:v>2.5304642724106618E-3</c:v>
                </c:pt>
                <c:pt idx="7">
                  <c:v>3.2554111678475797E-3</c:v>
                </c:pt>
                <c:pt idx="8">
                  <c:v>4.1732316830005254E-3</c:v>
                </c:pt>
                <c:pt idx="9">
                  <c:v>5.3296170578658137E-3</c:v>
                </c:pt>
                <c:pt idx="10">
                  <c:v>6.7790627460931081E-3</c:v>
                </c:pt>
                <c:pt idx="11">
                  <c:v>8.5858698631407163E-3</c:v>
                </c:pt>
                <c:pt idx="12">
                  <c:v>1.0825016893845324E-2</c:v>
                </c:pt>
                <c:pt idx="13">
                  <c:v>1.3582794199685933E-2</c:v>
                </c:pt>
                <c:pt idx="14">
                  <c:v>1.6957068343387567E-2</c:v>
                </c:pt>
                <c:pt idx="15">
                  <c:v>2.105701922062168E-2</c:v>
                </c:pt>
                <c:pt idx="16">
                  <c:v>2.6002173732796927E-2</c:v>
                </c:pt>
                <c:pt idx="17">
                  <c:v>3.1920549432000254E-2</c:v>
                </c:pt>
                <c:pt idx="18">
                  <c:v>3.8945725132978802E-2</c:v>
                </c:pt>
                <c:pt idx="19">
                  <c:v>4.7212678193653324E-2</c:v>
                </c:pt>
                <c:pt idx="20">
                  <c:v>5.6852275047198066E-2</c:v>
                </c:pt>
                <c:pt idx="21">
                  <c:v>6.7984376569213356E-2</c:v>
                </c:pt>
                <c:pt idx="22">
                  <c:v>8.0709624798490739E-2</c:v>
                </c:pt>
                <c:pt idx="23">
                  <c:v>9.5100110953271741E-2</c:v>
                </c:pt>
                <c:pt idx="24">
                  <c:v>0.11118928083310917</c:v>
                </c:pt>
                <c:pt idx="25">
                  <c:v>0.12896160173967205</c:v>
                </c:pt>
                <c:pt idx="26">
                  <c:v>0.14834267891674183</c:v>
                </c:pt>
                <c:pt idx="27">
                  <c:v>0.16919064854071325</c:v>
                </c:pt>
                <c:pt idx="28">
                  <c:v>0.1912897649059872</c:v>
                </c:pt>
                <c:pt idx="29">
                  <c:v>0.21434711785664093</c:v>
                </c:pt>
                <c:pt idx="30">
                  <c:v>0.23799334232287989</c:v>
                </c:pt>
                <c:pt idx="31">
                  <c:v>0.26178800210082603</c:v>
                </c:pt>
                <c:pt idx="32">
                  <c:v>0.28523004321112261</c:v>
                </c:pt>
                <c:pt idx="33">
                  <c:v>0.30777333104241572</c:v>
                </c:pt>
                <c:pt idx="34">
                  <c:v>0.32884683826851979</c:v>
                </c:pt>
                <c:pt idx="35">
                  <c:v>0.34787857969720415</c:v>
                </c:pt>
                <c:pt idx="36">
                  <c:v>0.36432194852885696</c:v>
                </c:pt>
                <c:pt idx="37">
                  <c:v>0.37768275260924272</c:v>
                </c:pt>
                <c:pt idx="38">
                  <c:v>0.3875450315448134</c:v>
                </c:pt>
                <c:pt idx="39">
                  <c:v>0.39359369563267887</c:v>
                </c:pt>
                <c:pt idx="40">
                  <c:v>0.39563218489409713</c:v>
                </c:pt>
                <c:pt idx="41">
                  <c:v>0.39359369563267887</c:v>
                </c:pt>
                <c:pt idx="42">
                  <c:v>0.3875450315448134</c:v>
                </c:pt>
                <c:pt idx="43">
                  <c:v>0.37768275260924272</c:v>
                </c:pt>
                <c:pt idx="44">
                  <c:v>0.3643219485288558</c:v>
                </c:pt>
                <c:pt idx="45">
                  <c:v>0.34787857969720415</c:v>
                </c:pt>
                <c:pt idx="46">
                  <c:v>0.32884683826851979</c:v>
                </c:pt>
                <c:pt idx="47">
                  <c:v>0.30777333104241572</c:v>
                </c:pt>
                <c:pt idx="48">
                  <c:v>0.28523004321112166</c:v>
                </c:pt>
                <c:pt idx="49">
                  <c:v>0.26178800210082603</c:v>
                </c:pt>
                <c:pt idx="50">
                  <c:v>0.23799334232287989</c:v>
                </c:pt>
                <c:pt idx="51">
                  <c:v>0.21434711785664021</c:v>
                </c:pt>
                <c:pt idx="52">
                  <c:v>0.19128976490598656</c:v>
                </c:pt>
                <c:pt idx="53">
                  <c:v>0.16919064854071267</c:v>
                </c:pt>
                <c:pt idx="54">
                  <c:v>0.14834267891674133</c:v>
                </c:pt>
                <c:pt idx="55">
                  <c:v>0.12896160173967164</c:v>
                </c:pt>
                <c:pt idx="56">
                  <c:v>0.11118928083310881</c:v>
                </c:pt>
                <c:pt idx="57">
                  <c:v>9.5100110953271422E-2</c:v>
                </c:pt>
                <c:pt idx="58">
                  <c:v>8.070962479849049E-2</c:v>
                </c:pt>
                <c:pt idx="59">
                  <c:v>6.7984376569213134E-2</c:v>
                </c:pt>
                <c:pt idx="60">
                  <c:v>5.6852275047197899E-2</c:v>
                </c:pt>
                <c:pt idx="61">
                  <c:v>4.7212678193653178E-2</c:v>
                </c:pt>
                <c:pt idx="62">
                  <c:v>3.8945725132978684E-2</c:v>
                </c:pt>
                <c:pt idx="63">
                  <c:v>3.1920549432000067E-2</c:v>
                </c:pt>
                <c:pt idx="64">
                  <c:v>2.6002173732796788E-2</c:v>
                </c:pt>
                <c:pt idx="65">
                  <c:v>2.1057019220621555E-2</c:v>
                </c:pt>
                <c:pt idx="66">
                  <c:v>1.6957068343387522E-2</c:v>
                </c:pt>
                <c:pt idx="67">
                  <c:v>1.3582794199685897E-2</c:v>
                </c:pt>
                <c:pt idx="68">
                  <c:v>1.0825016893845291E-2</c:v>
                </c:pt>
                <c:pt idx="69">
                  <c:v>8.5858698631406695E-3</c:v>
                </c:pt>
                <c:pt idx="70">
                  <c:v>6.7790627460930656E-3</c:v>
                </c:pt>
                <c:pt idx="71">
                  <c:v>5.3296170578657799E-3</c:v>
                </c:pt>
                <c:pt idx="72">
                  <c:v>4.1732316830004924E-3</c:v>
                </c:pt>
                <c:pt idx="73">
                  <c:v>3.2554111678475542E-3</c:v>
                </c:pt>
                <c:pt idx="74">
                  <c:v>2.530464272410651E-3</c:v>
                </c:pt>
                <c:pt idx="75">
                  <c:v>1.9604555808020829E-3</c:v>
                </c:pt>
                <c:pt idx="76">
                  <c:v>1.5141706922918016E-3</c:v>
                </c:pt>
                <c:pt idx="77">
                  <c:v>1.1661364480637553E-3</c:v>
                </c:pt>
                <c:pt idx="78">
                  <c:v>8.9572208725848174E-4</c:v>
                </c:pt>
                <c:pt idx="79">
                  <c:v>6.8633509016922348E-4</c:v>
                </c:pt>
                <c:pt idx="80">
                  <c:v>5.2471644019740516E-4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4F-4008-985E-D8CA935FC415}"/>
            </c:ext>
          </c:extLst>
        </c:ser>
        <c:ser>
          <c:idx val="4"/>
          <c:order val="4"/>
          <c:tx>
            <c:v>std norm</c:v>
          </c:tx>
          <c:marker>
            <c:symbol val="none"/>
          </c:marker>
          <c:cat>
            <c:numRef>
              <c:f>'T Dist'!$B$20:$B$100</c:f>
              <c:numCache>
                <c:formatCode>0.0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0.30000000000000004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0.79999999999999993</c:v>
                </c:pt>
                <c:pt idx="49">
                  <c:v>0.89999999999999991</c:v>
                </c:pt>
                <c:pt idx="50">
                  <c:v>0.99999999999999989</c:v>
                </c:pt>
                <c:pt idx="51">
                  <c:v>1.0999999999999999</c:v>
                </c:pt>
                <c:pt idx="52">
                  <c:v>1.2</c:v>
                </c:pt>
                <c:pt idx="53">
                  <c:v>1.3</c:v>
                </c:pt>
                <c:pt idx="54">
                  <c:v>1.4000000000000001</c:v>
                </c:pt>
                <c:pt idx="55">
                  <c:v>1.5000000000000002</c:v>
                </c:pt>
                <c:pt idx="56">
                  <c:v>1.6000000000000003</c:v>
                </c:pt>
                <c:pt idx="57">
                  <c:v>1.7000000000000004</c:v>
                </c:pt>
                <c:pt idx="58">
                  <c:v>1.8000000000000005</c:v>
                </c:pt>
                <c:pt idx="59">
                  <c:v>1.9000000000000006</c:v>
                </c:pt>
                <c:pt idx="60">
                  <c:v>2.0000000000000004</c:v>
                </c:pt>
                <c:pt idx="61">
                  <c:v>2.1000000000000005</c:v>
                </c:pt>
                <c:pt idx="62">
                  <c:v>2.2000000000000006</c:v>
                </c:pt>
                <c:pt idx="63">
                  <c:v>2.3000000000000007</c:v>
                </c:pt>
                <c:pt idx="64">
                  <c:v>2.4000000000000008</c:v>
                </c:pt>
                <c:pt idx="65">
                  <c:v>2.5000000000000009</c:v>
                </c:pt>
                <c:pt idx="66">
                  <c:v>2.600000000000001</c:v>
                </c:pt>
                <c:pt idx="67">
                  <c:v>2.7000000000000011</c:v>
                </c:pt>
                <c:pt idx="68">
                  <c:v>2.8000000000000012</c:v>
                </c:pt>
                <c:pt idx="69">
                  <c:v>2.9000000000000012</c:v>
                </c:pt>
                <c:pt idx="70">
                  <c:v>3.0000000000000013</c:v>
                </c:pt>
                <c:pt idx="71">
                  <c:v>3.1000000000000014</c:v>
                </c:pt>
                <c:pt idx="72">
                  <c:v>3.2000000000000015</c:v>
                </c:pt>
                <c:pt idx="73">
                  <c:v>3.3000000000000016</c:v>
                </c:pt>
                <c:pt idx="74">
                  <c:v>3.4000000000000017</c:v>
                </c:pt>
                <c:pt idx="75">
                  <c:v>3.5000000000000018</c:v>
                </c:pt>
                <c:pt idx="76">
                  <c:v>3.6000000000000019</c:v>
                </c:pt>
                <c:pt idx="77">
                  <c:v>3.700000000000002</c:v>
                </c:pt>
                <c:pt idx="78">
                  <c:v>3.800000000000002</c:v>
                </c:pt>
                <c:pt idx="79">
                  <c:v>3.9000000000000021</c:v>
                </c:pt>
                <c:pt idx="80">
                  <c:v>4.0000000000000018</c:v>
                </c:pt>
              </c:numCache>
            </c:numRef>
          </c:cat>
          <c:val>
            <c:numRef>
              <c:f>'T Dist'!$G$20:$G$100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4.2478027055075219E-4</c:v>
                </c:pt>
                <c:pt idx="4">
                  <c:v>6.1190193011377298E-4</c:v>
                </c:pt>
                <c:pt idx="5">
                  <c:v>8.7268269504576167E-4</c:v>
                </c:pt>
                <c:pt idx="6">
                  <c:v>1.232219168473021E-3</c:v>
                </c:pt>
                <c:pt idx="7">
                  <c:v>1.7225689390536843E-3</c:v>
                </c:pt>
                <c:pt idx="8">
                  <c:v>2.3840882014648486E-3</c:v>
                </c:pt>
                <c:pt idx="9">
                  <c:v>3.2668190561999273E-3</c:v>
                </c:pt>
                <c:pt idx="10">
                  <c:v>4.4318484119380188E-3</c:v>
                </c:pt>
                <c:pt idx="11">
                  <c:v>5.9525324197758694E-3</c:v>
                </c:pt>
                <c:pt idx="12">
                  <c:v>7.9154515829799894E-3</c:v>
                </c:pt>
                <c:pt idx="13">
                  <c:v>1.0420934814422628E-2</c:v>
                </c:pt>
                <c:pt idx="14">
                  <c:v>1.3582969233685661E-2</c:v>
                </c:pt>
                <c:pt idx="15">
                  <c:v>1.7528300493568599E-2</c:v>
                </c:pt>
                <c:pt idx="16">
                  <c:v>2.2394530294842969E-2</c:v>
                </c:pt>
                <c:pt idx="17">
                  <c:v>2.8327037741601276E-2</c:v>
                </c:pt>
                <c:pt idx="18">
                  <c:v>3.547459284623157E-2</c:v>
                </c:pt>
                <c:pt idx="19">
                  <c:v>4.3983595980427351E-2</c:v>
                </c:pt>
                <c:pt idx="20">
                  <c:v>5.399096651318825E-2</c:v>
                </c:pt>
                <c:pt idx="21">
                  <c:v>6.5615814774676831E-2</c:v>
                </c:pt>
                <c:pt idx="22">
                  <c:v>7.8950158300894427E-2</c:v>
                </c:pt>
                <c:pt idx="23">
                  <c:v>9.4049077376887252E-2</c:v>
                </c:pt>
                <c:pt idx="24">
                  <c:v>0.11092083467945592</c:v>
                </c:pt>
                <c:pt idx="25">
                  <c:v>0.12951759566589216</c:v>
                </c:pt>
                <c:pt idx="26">
                  <c:v>0.14972746563574535</c:v>
                </c:pt>
                <c:pt idx="27">
                  <c:v>0.17136859204780791</c:v>
                </c:pt>
                <c:pt idx="28">
                  <c:v>0.19418605498321354</c:v>
                </c:pt>
                <c:pt idx="29">
                  <c:v>0.21785217703255116</c:v>
                </c:pt>
                <c:pt idx="30">
                  <c:v>0.24197072451914398</c:v>
                </c:pt>
                <c:pt idx="31">
                  <c:v>0.26608524989875543</c:v>
                </c:pt>
                <c:pt idx="32">
                  <c:v>0.28969155276148334</c:v>
                </c:pt>
                <c:pt idx="33">
                  <c:v>0.31225393336676183</c:v>
                </c:pt>
                <c:pt idx="34">
                  <c:v>0.33322460289180011</c:v>
                </c:pt>
                <c:pt idx="35">
                  <c:v>0.35206532676429991</c:v>
                </c:pt>
                <c:pt idx="36">
                  <c:v>0.36827014030332367</c:v>
                </c:pt>
                <c:pt idx="37">
                  <c:v>0.38138781546052442</c:v>
                </c:pt>
                <c:pt idx="38">
                  <c:v>0.3910426939754561</c:v>
                </c:pt>
                <c:pt idx="39">
                  <c:v>0.39695254747701186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0.38138781546052408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0.28969155276148278</c:v>
                </c:pt>
                <c:pt idx="49">
                  <c:v>0.26608524989875487</c:v>
                </c:pt>
                <c:pt idx="50">
                  <c:v>0.24197072451914342</c:v>
                </c:pt>
                <c:pt idx="51">
                  <c:v>0.21785217703255058</c:v>
                </c:pt>
                <c:pt idx="52">
                  <c:v>0.19418605498321295</c:v>
                </c:pt>
                <c:pt idx="53">
                  <c:v>0.17136859204780736</c:v>
                </c:pt>
                <c:pt idx="54">
                  <c:v>0.14972746563574482</c:v>
                </c:pt>
                <c:pt idx="55">
                  <c:v>0.12951759566589166</c:v>
                </c:pt>
                <c:pt idx="56">
                  <c:v>0.11092083467945553</c:v>
                </c:pt>
                <c:pt idx="57">
                  <c:v>9.4049077376886864E-2</c:v>
                </c:pt>
                <c:pt idx="58">
                  <c:v>7.8950158300894094E-2</c:v>
                </c:pt>
                <c:pt idx="59">
                  <c:v>6.5615814774676526E-2</c:v>
                </c:pt>
                <c:pt idx="60">
                  <c:v>5.3990966513188007E-2</c:v>
                </c:pt>
                <c:pt idx="61">
                  <c:v>4.3983595980427156E-2</c:v>
                </c:pt>
                <c:pt idx="62">
                  <c:v>3.547459284623139E-2</c:v>
                </c:pt>
                <c:pt idx="63">
                  <c:v>2.832703774160112E-2</c:v>
                </c:pt>
                <c:pt idx="64">
                  <c:v>2.2394530294842851E-2</c:v>
                </c:pt>
                <c:pt idx="65">
                  <c:v>1.7528300493568502E-2</c:v>
                </c:pt>
                <c:pt idx="66">
                  <c:v>1.3582969233685583E-2</c:v>
                </c:pt>
                <c:pt idx="67">
                  <c:v>1.0420934814422567E-2</c:v>
                </c:pt>
                <c:pt idx="68">
                  <c:v>7.9154515829799391E-3</c:v>
                </c:pt>
                <c:pt idx="69">
                  <c:v>5.9525324197758321E-3</c:v>
                </c:pt>
                <c:pt idx="70">
                  <c:v>4.431848411937991E-3</c:v>
                </c:pt>
                <c:pt idx="71">
                  <c:v>3.2668190561999074E-3</c:v>
                </c:pt>
                <c:pt idx="72">
                  <c:v>2.3840882014648317E-3</c:v>
                </c:pt>
                <c:pt idx="73">
                  <c:v>1.7225689390536704E-3</c:v>
                </c:pt>
                <c:pt idx="74">
                  <c:v>1.2322191684730121E-3</c:v>
                </c:pt>
                <c:pt idx="75">
                  <c:v>8.7268269504575473E-4</c:v>
                </c:pt>
                <c:pt idx="76">
                  <c:v>6.119019301137681E-4</c:v>
                </c:pt>
                <c:pt idx="77">
                  <c:v>4.2478027055074878E-4</c:v>
                </c:pt>
                <c:pt idx="78">
                  <c:v>2.9194692579145794E-4</c:v>
                </c:pt>
                <c:pt idx="79">
                  <c:v>1.9865547139277093E-4</c:v>
                </c:pt>
                <c:pt idx="80">
                  <c:v>1.3383022576488442E-4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4F-4008-985E-D8CA935FC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27360"/>
        <c:axId val="131728896"/>
      </c:lineChart>
      <c:catAx>
        <c:axId val="1317273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131728896"/>
        <c:crosses val="autoZero"/>
        <c:auto val="1"/>
        <c:lblAlgn val="ctr"/>
        <c:lblOffset val="100"/>
        <c:tickLblSkip val="10"/>
        <c:noMultiLvlLbl val="0"/>
      </c:catAx>
      <c:valAx>
        <c:axId val="131728896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3172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38100</xdr:rowOff>
    </xdr:from>
    <xdr:to>
      <xdr:col>3</xdr:col>
      <xdr:colOff>333375</xdr:colOff>
      <xdr:row>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D98A26-2869-49BF-8F52-58D2A6E40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" y="774700"/>
          <a:ext cx="2460625" cy="5524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47625</xdr:colOff>
      <xdr:row>18</xdr:row>
      <xdr:rowOff>176212</xdr:rowOff>
    </xdr:from>
    <xdr:to>
      <xdr:col>15</xdr:col>
      <xdr:colOff>352425</xdr:colOff>
      <xdr:row>33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82E18E-B21E-4BF3-A3AC-F771EAAE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33</xdr:row>
      <xdr:rowOff>176212</xdr:rowOff>
    </xdr:from>
    <xdr:to>
      <xdr:col>15</xdr:col>
      <xdr:colOff>371475</xdr:colOff>
      <xdr:row>48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5924E8-4A7D-4F61-8875-C03C81DEB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A%20Real%20Statistics%202020/Examples/Real%20Statistics%20Examples%20Distributions%2026%20Apri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0"/>
      <sheetName val="TOC "/>
      <sheetName val="Normal 1"/>
      <sheetName val="Normal 2"/>
      <sheetName val="Log-Norm 1"/>
      <sheetName val="Log-Norm 2"/>
      <sheetName val="1 Sample Z 1"/>
      <sheetName val="1 Sample Z 2"/>
      <sheetName val="2 Sample Z"/>
      <sheetName val="Uniform Sample"/>
      <sheetName val="Poisson Sample"/>
      <sheetName val="Simulation 1"/>
      <sheetName val="Simulation 2"/>
      <sheetName val="Random"/>
      <sheetName val="MSSD"/>
      <sheetName val="Sampling 1"/>
      <sheetName val="Sampling 2"/>
      <sheetName val="Norm Power 1"/>
      <sheetName val="Norm Power 2"/>
      <sheetName val="Norm Power 3"/>
      <sheetName val="Norm Power 4"/>
      <sheetName val="Norm Power 5"/>
      <sheetName val="Outlier"/>
      <sheetName val="Outlier 1"/>
      <sheetName val="Binomial 1"/>
      <sheetName val="Binomial 2"/>
      <sheetName val="Binomial 3"/>
      <sheetName val="Binomial 4"/>
      <sheetName val="Prop"/>
      <sheetName val="Prop 2"/>
      <sheetName val="Prop 3"/>
      <sheetName val="Prop 4"/>
      <sheetName val="NegBinom"/>
      <sheetName val="Hypgeom"/>
      <sheetName val="Beta"/>
      <sheetName val="Multinom"/>
      <sheetName val="Poisson 1"/>
      <sheetName val="Poisson 2"/>
      <sheetName val="Poisson 3"/>
      <sheetName val="Skellam"/>
      <sheetName val="Runs"/>
      <sheetName val="Bin Power 1"/>
      <sheetName val="Bin Power 2"/>
      <sheetName val="Bin Power 3"/>
      <sheetName val="Gamma"/>
      <sheetName val="Expon"/>
      <sheetName val="Expon 1"/>
      <sheetName val="Uniform"/>
      <sheetName val="Order"/>
      <sheetName val="Range"/>
      <sheetName val="CI Median"/>
      <sheetName val="Weibull A"/>
      <sheetName val="Weibull B"/>
      <sheetName val="Weibull"/>
      <sheetName val="Weibull 1"/>
      <sheetName val="Weibull 2"/>
      <sheetName val="Weibull 3"/>
      <sheetName val="Gumbel"/>
      <sheetName val="Logistic"/>
      <sheetName val="Laplace"/>
      <sheetName val="Pareto"/>
      <sheetName val="Fit Exp"/>
      <sheetName val="Fit Weibull"/>
      <sheetName val="Fit Wei"/>
      <sheetName val="Fit Beta"/>
      <sheetName val="Fit Uniform"/>
      <sheetName val="Fit Gumbel"/>
      <sheetName val="Fit Logistic"/>
      <sheetName val="Fit Pareto"/>
      <sheetName val="Fit Pareto 1"/>
      <sheetName val="Fit GEV"/>
      <sheetName val="MLE Wei"/>
      <sheetName val="MLE Wei 1"/>
      <sheetName val="MLE Wei 2"/>
      <sheetName val="MLE Wei 3"/>
      <sheetName val="MLE Wei 4"/>
      <sheetName val="MLE Gamma"/>
      <sheetName val="MLE Beta"/>
      <sheetName val="MLE Uniform"/>
      <sheetName val="MLE Gumbel"/>
      <sheetName val="MLE Logistic"/>
      <sheetName val="MLE Pareto"/>
      <sheetName val="MLE Lognorm"/>
      <sheetName val="MLE GEV 0"/>
      <sheetName val="MLE GEV 1"/>
      <sheetName val="MLE GEV"/>
      <sheetName val="Reg Wei"/>
      <sheetName val="Gumbel SE"/>
      <sheetName val="Gumbel CI"/>
      <sheetName val="Kernel"/>
      <sheetName val="Kernel 1a"/>
      <sheetName val="Kernel 1b"/>
      <sheetName val="Kernel 1c"/>
      <sheetName val="Kernel 2"/>
      <sheetName val="T Dist"/>
      <sheetName val="T Dist 2"/>
      <sheetName val="T1 Test"/>
      <sheetName val="1 Sample T 1"/>
      <sheetName val="1 Sample T 2"/>
      <sheetName val="1 Sample T 2a"/>
      <sheetName val="1 Sample T 3"/>
      <sheetName val="T Power 1"/>
      <sheetName val="T Power 2"/>
      <sheetName val="T Power 3"/>
      <sheetName val="T Power 4"/>
      <sheetName val="T Power 5"/>
      <sheetName val="T Power 6"/>
      <sheetName val="2 Sample T 1"/>
      <sheetName val="2 Sample T 2"/>
      <sheetName val="2 Sample T 3"/>
      <sheetName val="2 Sample T 4"/>
      <sheetName val="2 Sample T 5"/>
      <sheetName val="2P Sample T 1"/>
      <sheetName val="2P Sample T1a"/>
      <sheetName val="2P Sample T 2"/>
      <sheetName val="2P Sample T 3"/>
      <sheetName val="2P Sample T 3a"/>
      <sheetName val="Trim T"/>
      <sheetName val="Yuen"/>
      <sheetName val="NT 1"/>
      <sheetName val="NT 2"/>
      <sheetName val="Multiple t 1"/>
      <sheetName val="Multiple t 2"/>
      <sheetName val="Multiple t 3"/>
      <sheetName val="COV 1"/>
      <sheetName val="COV 2"/>
      <sheetName val="CV Conf"/>
      <sheetName val="Grubbs"/>
      <sheetName val="ESD"/>
      <sheetName val="TOST"/>
      <sheetName val="Chi-Sq"/>
      <sheetName val="Chi-Sq 0"/>
      <sheetName val="Shape"/>
      <sheetName val="1 Sample Var"/>
      <sheetName val="Good Fit 0"/>
      <sheetName val="Good Fit 1"/>
      <sheetName val="Good Fit 2"/>
      <sheetName val="Good Fit 3"/>
      <sheetName val="Dispers"/>
      <sheetName val="Chi-Sq 1"/>
      <sheetName val="Chi-Sq 2"/>
      <sheetName val="Chi-Sq 3"/>
      <sheetName val="Chi-Sq 4"/>
      <sheetName val="Chi-Sq 5"/>
      <sheetName val="Post-hoc 1"/>
      <sheetName val="Post-hoc 1a"/>
      <sheetName val="Post-hoc 1b"/>
      <sheetName val="Post-hoc 2"/>
      <sheetName val="Std Res"/>
      <sheetName val="Adj Res"/>
      <sheetName val="Fisher"/>
      <sheetName val="Fisher 2"/>
      <sheetName val="Sim 1"/>
      <sheetName val="Sim 2"/>
      <sheetName val="CA"/>
      <sheetName val="CMH"/>
      <sheetName val="CMH 1"/>
      <sheetName val="CMH 2"/>
      <sheetName val="Tol"/>
      <sheetName val="F Dist"/>
      <sheetName val="F Test"/>
      <sheetName val="CI Var Ratio"/>
      <sheetName val="NCHI 1"/>
      <sheetName val="NCHI 2"/>
      <sheetName val="NCHI 3"/>
      <sheetName val="Power Var2"/>
      <sheetName val="Power Var2a"/>
      <sheetName val="N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>
        <row r="20">
          <cell r="B20">
            <v>-4</v>
          </cell>
          <cell r="C20">
            <v>1.8724110951987689E-2</v>
          </cell>
          <cell r="D20">
            <v>5.1237270519179133E-3</v>
          </cell>
          <cell r="E20">
            <v>2.0310339110412149E-3</v>
          </cell>
          <cell r="F20">
            <v>5.2471644019740755E-4</v>
          </cell>
          <cell r="G20">
            <v>1.3383022576488537E-4</v>
          </cell>
        </row>
        <row r="21">
          <cell r="B21">
            <v>-3.9</v>
          </cell>
          <cell r="C21">
            <v>1.9636637025526878E-2</v>
          </cell>
          <cell r="D21">
            <v>5.7483728547693983E-3</v>
          </cell>
          <cell r="E21">
            <v>2.4066888019954893E-3</v>
          </cell>
          <cell r="F21">
            <v>6.8633509016922641E-4</v>
          </cell>
          <cell r="G21">
            <v>1.9865547139277272E-4</v>
          </cell>
        </row>
        <row r="22">
          <cell r="B22">
            <v>-3.8</v>
          </cell>
          <cell r="C22">
            <v>2.0615925270970899E-2</v>
          </cell>
          <cell r="D22">
            <v>6.4588483643698387E-3</v>
          </cell>
          <cell r="E22">
            <v>2.8543943946096055E-3</v>
          </cell>
          <cell r="F22">
            <v>8.9572208725848576E-4</v>
          </cell>
          <cell r="G22">
            <v>2.9194692579146027E-4</v>
          </cell>
        </row>
        <row r="23">
          <cell r="B23">
            <v>-3.6999999999999997</v>
          </cell>
          <cell r="C23">
            <v>2.1668474212647431E-2</v>
          </cell>
          <cell r="D23">
            <v>7.2680175325693973E-3</v>
          </cell>
          <cell r="E23">
            <v>3.3881509779624024E-3</v>
          </cell>
          <cell r="F23">
            <v>1.1661364480637605E-3</v>
          </cell>
          <cell r="G23">
            <v>4.2478027055075219E-4</v>
          </cell>
        </row>
        <row r="24">
          <cell r="B24">
            <v>-3.5999999999999996</v>
          </cell>
          <cell r="C24">
            <v>2.2801567778208506E-2</v>
          </cell>
          <cell r="D24">
            <v>8.1907726871290592E-3</v>
          </cell>
          <cell r="E24">
            <v>4.0246232150294705E-3</v>
          </cell>
          <cell r="F24">
            <v>1.5141706922918094E-3</v>
          </cell>
          <cell r="G24">
            <v>6.1190193011377298E-4</v>
          </cell>
        </row>
        <row r="25">
          <cell r="B25">
            <v>-3.4999999999999996</v>
          </cell>
          <cell r="C25">
            <v>2.4023387636512513E-2</v>
          </cell>
          <cell r="D25">
            <v>9.2443540925209264E-3</v>
          </cell>
          <cell r="E25">
            <v>4.783607126701327E-3</v>
          </cell>
          <cell r="F25">
            <v>1.9604555808020933E-3</v>
          </cell>
          <cell r="G25">
            <v>8.7268269504576167E-4</v>
          </cell>
        </row>
        <row r="26">
          <cell r="B26">
            <v>-3.3999999999999995</v>
          </cell>
          <cell r="C26">
            <v>2.5343143804441939E-2</v>
          </cell>
          <cell r="D26">
            <v>1.0448714749395216E-2</v>
          </cell>
          <cell r="E26">
            <v>5.6885611066299314E-3</v>
          </cell>
          <cell r="F26">
            <v>2.5304642724106618E-3</v>
          </cell>
          <cell r="G26">
            <v>1.232219168473021E-3</v>
          </cell>
        </row>
        <row r="27">
          <cell r="B27">
            <v>-3.2999999999999994</v>
          </cell>
          <cell r="C27">
            <v>2.6771226760621599E-2</v>
          </cell>
          <cell r="D27">
            <v>1.1826934151171177E-2</v>
          </cell>
          <cell r="E27">
            <v>6.7672024406869426E-3</v>
          </cell>
          <cell r="F27">
            <v>3.2554111678475797E-3</v>
          </cell>
          <cell r="G27">
            <v>1.7225689390536843E-3</v>
          </cell>
        </row>
        <row r="28">
          <cell r="B28">
            <v>-3.1999999999999993</v>
          </cell>
          <cell r="C28">
            <v>2.8319384891796338E-2</v>
          </cell>
          <cell r="D28">
            <v>1.3405683736328894E-2</v>
          </cell>
          <cell r="E28">
            <v>8.0521673723421717E-3</v>
          </cell>
          <cell r="F28">
            <v>4.1732316830005254E-3</v>
          </cell>
          <cell r="G28">
            <v>2.3840882014648486E-3</v>
          </cell>
        </row>
        <row r="29">
          <cell r="B29">
            <v>-3.0999999999999992</v>
          </cell>
          <cell r="C29">
            <v>3.0000931779810634E-2</v>
          </cell>
          <cell r="D29">
            <v>1.5215745044952832E-2</v>
          </cell>
          <cell r="E29">
            <v>9.5817276708977366E-3</v>
          </cell>
          <cell r="F29">
            <v>5.3296170578658137E-3</v>
          </cell>
          <cell r="G29">
            <v>3.2668190561999273E-3</v>
          </cell>
        </row>
        <row r="30">
          <cell r="B30">
            <v>-2.9999999999999991</v>
          </cell>
          <cell r="C30">
            <v>3.1830988618379089E-2</v>
          </cell>
          <cell r="D30">
            <v>1.7292578800222981E-2</v>
          </cell>
          <cell r="E30">
            <v>1.1400549464542539E-2</v>
          </cell>
          <cell r="F30">
            <v>6.7790627460931081E-3</v>
          </cell>
          <cell r="G30">
            <v>4.4318484119380188E-3</v>
          </cell>
        </row>
        <row r="31">
          <cell r="B31">
            <v>-2.899999999999999</v>
          </cell>
          <cell r="C31">
            <v>3.3826767926013905E-2</v>
          </cell>
          <cell r="D31">
            <v>1.9676938890598534E-2</v>
          </cell>
          <cell r="E31">
            <v>1.3560470295244938E-2</v>
          </cell>
          <cell r="F31">
            <v>8.5858698631407163E-3</v>
          </cell>
          <cell r="G31">
            <v>5.9525324197758694E-3</v>
          </cell>
        </row>
        <row r="32">
          <cell r="B32">
            <v>-2.7999999999999989</v>
          </cell>
          <cell r="C32">
            <v>3.6007905676899432E-2</v>
          </cell>
          <cell r="D32">
            <v>2.2415519021677287E-2</v>
          </cell>
          <cell r="E32">
            <v>1.6121257439422165E-2</v>
          </cell>
          <cell r="F32">
            <v>1.0825016893845324E-2</v>
          </cell>
          <cell r="G32">
            <v>7.9154515829799894E-3</v>
          </cell>
        </row>
        <row r="33">
          <cell r="B33">
            <v>-2.6999999999999988</v>
          </cell>
          <cell r="C33">
            <v>3.8396849961856563E-2</v>
          </cell>
          <cell r="D33">
            <v>2.5561611020544595E-2</v>
          </cell>
          <cell r="E33">
            <v>1.9151294092491021E-2</v>
          </cell>
          <cell r="F33">
            <v>1.3582794199685933E-2</v>
          </cell>
          <cell r="G33">
            <v>1.0420934814422628E-2</v>
          </cell>
        </row>
        <row r="34">
          <cell r="B34">
            <v>-2.5999999999999988</v>
          </cell>
          <cell r="C34">
            <v>4.1019315229869971E-2</v>
          </cell>
          <cell r="D34">
            <v>2.9175741685939342E-2</v>
          </cell>
          <cell r="E34">
            <v>2.2728119798465004E-2</v>
          </cell>
          <cell r="F34">
            <v>1.6957068343387567E-2</v>
          </cell>
          <cell r="G34">
            <v>1.3582969233685661E-2</v>
          </cell>
        </row>
        <row r="35">
          <cell r="B35">
            <v>-2.4999999999999987</v>
          </cell>
          <cell r="C35">
            <v>4.3904811887419445E-2</v>
          </cell>
          <cell r="D35">
            <v>3.3326238887022894E-2</v>
          </cell>
          <cell r="E35">
            <v>2.6938727628244515E-2</v>
          </cell>
          <cell r="F35">
            <v>2.105701922062168E-2</v>
          </cell>
          <cell r="G35">
            <v>1.7528300493568599E-2</v>
          </cell>
        </row>
        <row r="36">
          <cell r="B36">
            <v>-2.3999999999999986</v>
          </cell>
          <cell r="C36">
            <v>4.7087261269791569E-2</v>
          </cell>
          <cell r="D36">
            <v>3.8089656526432016E-2</v>
          </cell>
          <cell r="E36">
            <v>3.1879493750030623E-2</v>
          </cell>
          <cell r="F36">
            <v>2.6002173732796927E-2</v>
          </cell>
          <cell r="G36">
            <v>2.2394530294842969E-2</v>
          </cell>
        </row>
        <row r="37">
          <cell r="B37">
            <v>-2.2999999999999985</v>
          </cell>
          <cell r="C37">
            <v>5.0605705275642454E-2</v>
          </cell>
          <cell r="D37">
            <v>4.3550961350440079E-2</v>
          </cell>
          <cell r="E37">
            <v>3.7655586709753462E-2</v>
          </cell>
          <cell r="F37">
            <v>3.1920549432000254E-2</v>
          </cell>
          <cell r="G37">
            <v>2.8327037741601276E-2</v>
          </cell>
        </row>
        <row r="38">
          <cell r="B38">
            <v>-2.1999999999999984</v>
          </cell>
          <cell r="C38">
            <v>5.4505117497224503E-2</v>
          </cell>
          <cell r="D38">
            <v>4.9803352151145203E-2</v>
          </cell>
          <cell r="E38">
            <v>4.4379676614245793E-2</v>
          </cell>
          <cell r="F38">
            <v>3.8945725132978802E-2</v>
          </cell>
          <cell r="G38">
            <v>3.547459284623157E-2</v>
          </cell>
        </row>
        <row r="39">
          <cell r="B39">
            <v>-2.0999999999999983</v>
          </cell>
          <cell r="C39">
            <v>5.8837317224360648E-2</v>
          </cell>
          <cell r="D39">
            <v>5.6947544172170676E-2</v>
          </cell>
          <cell r="E39">
            <v>5.216974260435512E-2</v>
          </cell>
          <cell r="F39">
            <v>4.7212678193653324E-2</v>
          </cell>
          <cell r="G39">
            <v>4.3983595980427351E-2</v>
          </cell>
        </row>
        <row r="40">
          <cell r="B40">
            <v>-1.9999999999999982</v>
          </cell>
          <cell r="C40">
            <v>6.3661977236758233E-2</v>
          </cell>
          <cell r="D40">
            <v>6.5090310326216635E-2</v>
          </cell>
          <cell r="E40">
            <v>6.1145766321218327E-2</v>
          </cell>
          <cell r="F40">
            <v>5.6852275047198066E-2</v>
          </cell>
          <cell r="G40">
            <v>5.399096651318825E-2</v>
          </cell>
        </row>
        <row r="41">
          <cell r="B41">
            <v>-1.8999999999999981</v>
          </cell>
          <cell r="C41">
            <v>6.9047697653750809E-2</v>
          </cell>
          <cell r="D41">
            <v>7.4342030033196366E-2</v>
          </cell>
          <cell r="E41">
            <v>7.1425107032802609E-2</v>
          </cell>
          <cell r="F41">
            <v>6.7984376569213356E-2</v>
          </cell>
          <cell r="G41">
            <v>6.5615814774676831E-2</v>
          </cell>
        </row>
        <row r="42">
          <cell r="B42">
            <v>-1.799999999999998</v>
          </cell>
          <cell r="C42">
            <v>7.5073086364101704E-2</v>
          </cell>
          <cell r="D42">
            <v>8.481296289690396E-2</v>
          </cell>
          <cell r="E42">
            <v>8.3116389653879769E-2</v>
          </cell>
          <cell r="F42">
            <v>8.0709624798490739E-2</v>
          </cell>
          <cell r="G42">
            <v>7.8950158300894427E-2</v>
          </cell>
        </row>
        <row r="43">
          <cell r="B43">
            <v>-1.699999999999998</v>
          </cell>
          <cell r="C43">
            <v>8.1827734237478481E-2</v>
          </cell>
          <cell r="D43">
            <v>9.6607948713912054E-2</v>
          </cell>
          <cell r="E43">
            <v>9.6311809633229564E-2</v>
          </cell>
          <cell r="F43">
            <v>9.5100110953271741E-2</v>
          </cell>
          <cell r="G43">
            <v>9.4049077376887252E-2</v>
          </cell>
        </row>
        <row r="44">
          <cell r="B44">
            <v>-1.5999999999999979</v>
          </cell>
          <cell r="C44">
            <v>8.9412889377469468E-2</v>
          </cell>
          <cell r="D44">
            <v>0.10981925265599124</v>
          </cell>
          <cell r="E44">
            <v>0.11107787729698358</v>
          </cell>
          <cell r="F44">
            <v>0.11118928083310917</v>
          </cell>
          <cell r="G44">
            <v>0.11092083467945592</v>
          </cell>
        </row>
        <row r="45">
          <cell r="B45">
            <v>-1.4999999999999978</v>
          </cell>
          <cell r="C45">
            <v>9.7941503441166561E-2</v>
          </cell>
          <cell r="D45">
            <v>0.12451734464635547</v>
          </cell>
          <cell r="E45">
            <v>0.12744479428709199</v>
          </cell>
          <cell r="F45">
            <v>0.12896160173967205</v>
          </cell>
          <cell r="G45">
            <v>0.12951759566589216</v>
          </cell>
        </row>
        <row r="46">
          <cell r="B46">
            <v>-1.3999999999999977</v>
          </cell>
          <cell r="C46">
            <v>0.10753712371074033</v>
          </cell>
          <cell r="D46">
            <v>0.140739547894915</v>
          </cell>
          <cell r="E46">
            <v>0.14539487566000653</v>
          </cell>
          <cell r="F46">
            <v>0.14834267891674183</v>
          </cell>
          <cell r="G46">
            <v>0.14972746563574535</v>
          </cell>
        </row>
        <row r="47">
          <cell r="B47">
            <v>-1.2999999999999976</v>
          </cell>
          <cell r="C47">
            <v>0.11833081270772916</v>
          </cell>
          <cell r="D47">
            <v>0.15847673572898288</v>
          </cell>
          <cell r="E47">
            <v>0.16485069296801974</v>
          </cell>
          <cell r="F47">
            <v>0.16919064854071325</v>
          </cell>
          <cell r="G47">
            <v>0.17136859204780791</v>
          </cell>
        </row>
        <row r="48">
          <cell r="B48">
            <v>-1.1999999999999975</v>
          </cell>
          <cell r="C48">
            <v>0.13045487138679979</v>
          </cell>
          <cell r="D48">
            <v>0.17765861346493592</v>
          </cell>
          <cell r="E48">
            <v>0.18566389362670357</v>
          </cell>
          <cell r="F48">
            <v>0.1912897649059872</v>
          </cell>
          <cell r="G48">
            <v>0.19418605498321354</v>
          </cell>
        </row>
        <row r="49">
          <cell r="B49">
            <v>-1.0999999999999974</v>
          </cell>
          <cell r="C49">
            <v>0.14403162270759795</v>
          </cell>
          <cell r="D49">
            <v>0.19813859080334678</v>
          </cell>
          <cell r="E49">
            <v>0.20760591316421437</v>
          </cell>
          <cell r="F49">
            <v>0.21434711785664093</v>
          </cell>
          <cell r="G49">
            <v>0.21785217703255116</v>
          </cell>
        </row>
        <row r="50">
          <cell r="B50">
            <v>-0.99999999999999745</v>
          </cell>
          <cell r="C50">
            <v>0.15915494309189576</v>
          </cell>
          <cell r="D50">
            <v>0.21967979735098106</v>
          </cell>
          <cell r="E50">
            <v>0.2303619892291392</v>
          </cell>
          <cell r="F50">
            <v>0.23799334232287989</v>
          </cell>
          <cell r="G50">
            <v>0.24197072451914398</v>
          </cell>
        </row>
        <row r="51">
          <cell r="B51">
            <v>-0.89999999999999747</v>
          </cell>
          <cell r="C51">
            <v>0.17586181557115552</v>
          </cell>
          <cell r="D51">
            <v>0.24194434361359041</v>
          </cell>
          <cell r="E51">
            <v>0.25352995055982802</v>
          </cell>
          <cell r="F51">
            <v>0.26178800210082603</v>
          </cell>
          <cell r="G51">
            <v>0.26608524989875543</v>
          </cell>
        </row>
        <row r="52">
          <cell r="B52">
            <v>-0.79999999999999749</v>
          </cell>
          <cell r="C52">
            <v>0.19409139401450698</v>
          </cell>
          <cell r="D52">
            <v>0.26448835680795801</v>
          </cell>
          <cell r="E52">
            <v>0.27662513233825686</v>
          </cell>
          <cell r="F52">
            <v>0.28523004321112261</v>
          </cell>
          <cell r="G52">
            <v>0.28969155276148334</v>
          </cell>
        </row>
        <row r="53">
          <cell r="B53">
            <v>-0.69999999999999751</v>
          </cell>
          <cell r="C53">
            <v>0.21363079609650434</v>
          </cell>
          <cell r="D53">
            <v>0.28676545757669847</v>
          </cell>
          <cell r="E53">
            <v>0.29909241773685297</v>
          </cell>
          <cell r="F53">
            <v>0.30777333104241572</v>
          </cell>
          <cell r="G53">
            <v>0.31225393336676183</v>
          </cell>
        </row>
        <row r="54">
          <cell r="B54">
            <v>-0.59999999999999754</v>
          </cell>
          <cell r="C54">
            <v>0.23405138689984661</v>
          </cell>
          <cell r="D54">
            <v>0.3081410097234204</v>
          </cell>
          <cell r="E54">
            <v>0.32032581052912468</v>
          </cell>
          <cell r="F54">
            <v>0.32884683826851979</v>
          </cell>
          <cell r="G54">
            <v>0.33322460289180011</v>
          </cell>
        </row>
        <row r="55">
          <cell r="B55">
            <v>-0.49999999999999756</v>
          </cell>
          <cell r="C55">
            <v>0.25464790894703304</v>
          </cell>
          <cell r="D55">
            <v>0.3279185313227469</v>
          </cell>
          <cell r="E55">
            <v>0.33969513635207821</v>
          </cell>
          <cell r="F55">
            <v>0.34787857969720415</v>
          </cell>
          <cell r="G55">
            <v>0.35206532676429991</v>
          </cell>
        </row>
        <row r="56">
          <cell r="B56">
            <v>-0.39999999999999758</v>
          </cell>
          <cell r="C56">
            <v>0.27440507429637173</v>
          </cell>
          <cell r="D56">
            <v>0.34537807575273377</v>
          </cell>
          <cell r="E56">
            <v>0.35657853369790415</v>
          </cell>
          <cell r="F56">
            <v>0.36432194852885696</v>
          </cell>
          <cell r="G56">
            <v>0.36827014030332367</v>
          </cell>
        </row>
        <row r="57">
          <cell r="B57">
            <v>-0.2999999999999976</v>
          </cell>
          <cell r="C57">
            <v>0.29202741851723957</v>
          </cell>
          <cell r="D57">
            <v>0.3598243283490099</v>
          </cell>
          <cell r="E57">
            <v>0.37039846155274542</v>
          </cell>
          <cell r="F57">
            <v>0.37768275260924272</v>
          </cell>
          <cell r="G57">
            <v>0.38138781546052442</v>
          </cell>
        </row>
        <row r="58">
          <cell r="B58">
            <v>-0.1999999999999976</v>
          </cell>
          <cell r="C58">
            <v>0.30606719825364515</v>
          </cell>
          <cell r="D58">
            <v>0.37063997771396967</v>
          </cell>
          <cell r="E58">
            <v>0.38065818105444899</v>
          </cell>
          <cell r="F58">
            <v>0.3875450315448134</v>
          </cell>
          <cell r="G58">
            <v>0.3910426939754561</v>
          </cell>
        </row>
        <row r="59">
          <cell r="B59">
            <v>-9.9999999999997591E-2</v>
          </cell>
          <cell r="C59">
            <v>0.31515830315226817</v>
          </cell>
          <cell r="D59">
            <v>0.37733812996643123</v>
          </cell>
          <cell r="E59">
            <v>0.38697522581518046</v>
          </cell>
          <cell r="F59">
            <v>0.39359369563267887</v>
          </cell>
          <cell r="G59">
            <v>0.39695254747701186</v>
          </cell>
        </row>
        <row r="60">
          <cell r="B60">
            <v>0</v>
          </cell>
          <cell r="C60">
            <v>0.31830988618379069</v>
          </cell>
          <cell r="D60">
            <v>0.3796066898224944</v>
          </cell>
          <cell r="E60">
            <v>0.38910838396603087</v>
          </cell>
          <cell r="F60">
            <v>0.39563218489409713</v>
          </cell>
          <cell r="G60">
            <v>0.3989422804014327</v>
          </cell>
        </row>
        <row r="61">
          <cell r="B61">
            <v>0.1</v>
          </cell>
          <cell r="C61">
            <v>0.315158303152268</v>
          </cell>
          <cell r="D61">
            <v>0.37733812996643123</v>
          </cell>
          <cell r="E61">
            <v>0.38697522581518046</v>
          </cell>
          <cell r="F61">
            <v>0.39359369563267887</v>
          </cell>
          <cell r="G61">
            <v>0.39695254747701181</v>
          </cell>
        </row>
        <row r="62">
          <cell r="B62">
            <v>0.2</v>
          </cell>
          <cell r="C62">
            <v>0.30606719825364487</v>
          </cell>
          <cell r="D62">
            <v>0.37063997771396939</v>
          </cell>
          <cell r="E62">
            <v>0.38065818105444899</v>
          </cell>
          <cell r="F62">
            <v>0.3875450315448134</v>
          </cell>
          <cell r="G62">
            <v>0.39104269397545588</v>
          </cell>
        </row>
        <row r="63">
          <cell r="B63">
            <v>0.30000000000000004</v>
          </cell>
          <cell r="C63">
            <v>0.29202741851723912</v>
          </cell>
          <cell r="D63">
            <v>0.35982432834900968</v>
          </cell>
          <cell r="E63">
            <v>0.37039846155274542</v>
          </cell>
          <cell r="F63">
            <v>0.37768275260924272</v>
          </cell>
          <cell r="G63">
            <v>0.38138781546052408</v>
          </cell>
        </row>
        <row r="64">
          <cell r="B64">
            <v>0.4</v>
          </cell>
          <cell r="C64">
            <v>0.27440507429637123</v>
          </cell>
          <cell r="D64">
            <v>0.34537807575273338</v>
          </cell>
          <cell r="E64">
            <v>0.35657853369790371</v>
          </cell>
          <cell r="F64">
            <v>0.3643219485288558</v>
          </cell>
          <cell r="G64">
            <v>0.36827014030332333</v>
          </cell>
        </row>
        <row r="65">
          <cell r="B65">
            <v>0.5</v>
          </cell>
          <cell r="C65">
            <v>0.25464790894703254</v>
          </cell>
          <cell r="D65">
            <v>0.32791853132274645</v>
          </cell>
          <cell r="E65">
            <v>0.33969513635207782</v>
          </cell>
          <cell r="F65">
            <v>0.34787857969720415</v>
          </cell>
          <cell r="G65">
            <v>0.35206532676429952</v>
          </cell>
        </row>
        <row r="66">
          <cell r="B66">
            <v>0.6</v>
          </cell>
          <cell r="C66">
            <v>0.23405138689984611</v>
          </cell>
          <cell r="D66">
            <v>0.30814100972341979</v>
          </cell>
          <cell r="E66">
            <v>0.32032581052912429</v>
          </cell>
          <cell r="F66">
            <v>0.32884683826851979</v>
          </cell>
          <cell r="G66">
            <v>0.33322460289179967</v>
          </cell>
        </row>
        <row r="67">
          <cell r="B67">
            <v>0.7</v>
          </cell>
          <cell r="C67">
            <v>0.21363079609650382</v>
          </cell>
          <cell r="D67">
            <v>0.2867654575766978</v>
          </cell>
          <cell r="E67">
            <v>0.29909241773685263</v>
          </cell>
          <cell r="F67">
            <v>0.30777333104241572</v>
          </cell>
          <cell r="G67">
            <v>0.31225393336676127</v>
          </cell>
        </row>
        <row r="68">
          <cell r="B68">
            <v>0.79999999999999993</v>
          </cell>
          <cell r="C68">
            <v>0.19409139401450654</v>
          </cell>
          <cell r="D68">
            <v>0.26448835680795757</v>
          </cell>
          <cell r="E68">
            <v>0.2766251323382562</v>
          </cell>
          <cell r="F68">
            <v>0.28523004321112166</v>
          </cell>
          <cell r="G68">
            <v>0.28969155276148278</v>
          </cell>
        </row>
        <row r="69">
          <cell r="B69">
            <v>0.89999999999999991</v>
          </cell>
          <cell r="C69">
            <v>0.1758618155711551</v>
          </cell>
          <cell r="D69">
            <v>0.24194434361358985</v>
          </cell>
          <cell r="E69">
            <v>0.25352995055982741</v>
          </cell>
          <cell r="F69">
            <v>0.26178800210082603</v>
          </cell>
          <cell r="G69">
            <v>0.26608524989875487</v>
          </cell>
        </row>
        <row r="70">
          <cell r="B70">
            <v>0.99999999999999989</v>
          </cell>
          <cell r="C70">
            <v>0.15915494309189537</v>
          </cell>
          <cell r="D70">
            <v>0.21967979735098056</v>
          </cell>
          <cell r="E70">
            <v>0.23036198922913848</v>
          </cell>
          <cell r="F70">
            <v>0.23799334232287989</v>
          </cell>
          <cell r="G70">
            <v>0.24197072451914342</v>
          </cell>
        </row>
        <row r="71">
          <cell r="B71">
            <v>1.0999999999999999</v>
          </cell>
          <cell r="C71">
            <v>0.14403162270759759</v>
          </cell>
          <cell r="D71">
            <v>0.19813859080334623</v>
          </cell>
          <cell r="E71">
            <v>0.20760591316421392</v>
          </cell>
          <cell r="F71">
            <v>0.21434711785664021</v>
          </cell>
          <cell r="G71">
            <v>0.21785217703255058</v>
          </cell>
        </row>
        <row r="72">
          <cell r="B72">
            <v>1.2</v>
          </cell>
          <cell r="C72">
            <v>0.13045487138679945</v>
          </cell>
          <cell r="D72">
            <v>0.17765861346493544</v>
          </cell>
          <cell r="E72">
            <v>0.18566389362670316</v>
          </cell>
          <cell r="F72">
            <v>0.19128976490598656</v>
          </cell>
          <cell r="G72">
            <v>0.19418605498321295</v>
          </cell>
        </row>
        <row r="73">
          <cell r="B73">
            <v>1.3</v>
          </cell>
          <cell r="C73">
            <v>0.11833081270772887</v>
          </cell>
          <cell r="D73">
            <v>0.15847673572898241</v>
          </cell>
          <cell r="E73">
            <v>0.16485069296801924</v>
          </cell>
          <cell r="F73">
            <v>0.16919064854071267</v>
          </cell>
          <cell r="G73">
            <v>0.17136859204780736</v>
          </cell>
        </row>
        <row r="74">
          <cell r="B74">
            <v>1.4000000000000001</v>
          </cell>
          <cell r="C74">
            <v>0.10753712371074009</v>
          </cell>
          <cell r="D74">
            <v>0.14073954789491452</v>
          </cell>
          <cell r="E74">
            <v>0.14539487566000608</v>
          </cell>
          <cell r="F74">
            <v>0.14834267891674133</v>
          </cell>
          <cell r="G74">
            <v>0.14972746563574482</v>
          </cell>
        </row>
        <row r="75">
          <cell r="B75">
            <v>1.5000000000000002</v>
          </cell>
          <cell r="C75">
            <v>9.7941503441166339E-2</v>
          </cell>
          <cell r="D75">
            <v>0.12451734464635508</v>
          </cell>
          <cell r="E75">
            <v>0.12744479428709157</v>
          </cell>
          <cell r="F75">
            <v>0.12896160173967164</v>
          </cell>
          <cell r="G75">
            <v>0.12951759566589166</v>
          </cell>
        </row>
        <row r="76">
          <cell r="B76">
            <v>1.6000000000000003</v>
          </cell>
          <cell r="C76">
            <v>8.9412889377469273E-2</v>
          </cell>
          <cell r="D76">
            <v>0.10981925265599091</v>
          </cell>
          <cell r="E76">
            <v>0.11107787729698315</v>
          </cell>
          <cell r="F76">
            <v>0.11118928083310881</v>
          </cell>
          <cell r="G76">
            <v>0.11092083467945553</v>
          </cell>
        </row>
        <row r="77">
          <cell r="B77">
            <v>1.7000000000000004</v>
          </cell>
          <cell r="C77">
            <v>8.18277342374783E-2</v>
          </cell>
          <cell r="D77">
            <v>9.6607948713911748E-2</v>
          </cell>
          <cell r="E77">
            <v>9.6311809633229176E-2</v>
          </cell>
          <cell r="F77">
            <v>9.5100110953271422E-2</v>
          </cell>
          <cell r="G77">
            <v>9.4049077376886864E-2</v>
          </cell>
        </row>
        <row r="78">
          <cell r="B78">
            <v>1.8000000000000005</v>
          </cell>
          <cell r="C78">
            <v>7.5073086364101538E-2</v>
          </cell>
          <cell r="D78">
            <v>8.4812962896903682E-2</v>
          </cell>
          <cell r="E78">
            <v>8.3116389653879449E-2</v>
          </cell>
          <cell r="F78">
            <v>8.070962479849049E-2</v>
          </cell>
          <cell r="G78">
            <v>7.8950158300894094E-2</v>
          </cell>
        </row>
        <row r="79">
          <cell r="B79">
            <v>1.9000000000000006</v>
          </cell>
          <cell r="C79">
            <v>6.9047697653750656E-2</v>
          </cell>
          <cell r="D79">
            <v>7.434203003319613E-2</v>
          </cell>
          <cell r="E79">
            <v>7.1425107032802387E-2</v>
          </cell>
          <cell r="F79">
            <v>6.7984376569213134E-2</v>
          </cell>
          <cell r="G79">
            <v>6.5615814774676526E-2</v>
          </cell>
        </row>
        <row r="80">
          <cell r="B80">
            <v>2.0000000000000004</v>
          </cell>
          <cell r="C80">
            <v>6.3661977236758122E-2</v>
          </cell>
          <cell r="D80">
            <v>6.5090310326216427E-2</v>
          </cell>
          <cell r="E80">
            <v>6.1145766321218126E-2</v>
          </cell>
          <cell r="F80">
            <v>5.6852275047197899E-2</v>
          </cell>
          <cell r="G80">
            <v>5.3990966513188007E-2</v>
          </cell>
        </row>
        <row r="81">
          <cell r="B81">
            <v>2.1000000000000005</v>
          </cell>
          <cell r="C81">
            <v>5.8837317224360551E-2</v>
          </cell>
          <cell r="D81">
            <v>5.6947544172170517E-2</v>
          </cell>
          <cell r="E81">
            <v>5.2169742604354911E-2</v>
          </cell>
          <cell r="F81">
            <v>4.7212678193653178E-2</v>
          </cell>
          <cell r="G81">
            <v>4.3983595980427156E-2</v>
          </cell>
        </row>
        <row r="82">
          <cell r="B82">
            <v>2.2000000000000006</v>
          </cell>
          <cell r="C82">
            <v>5.4505117497224413E-2</v>
          </cell>
          <cell r="D82">
            <v>4.9803352151145064E-2</v>
          </cell>
          <cell r="E82">
            <v>4.4379676614245626E-2</v>
          </cell>
          <cell r="F82">
            <v>3.8945725132978684E-2</v>
          </cell>
          <cell r="G82">
            <v>3.547459284623139E-2</v>
          </cell>
        </row>
        <row r="83">
          <cell r="B83">
            <v>2.3000000000000007</v>
          </cell>
          <cell r="C83">
            <v>5.0605705275642371E-2</v>
          </cell>
          <cell r="D83">
            <v>4.355096135043994E-2</v>
          </cell>
          <cell r="E83">
            <v>3.7655586709753316E-2</v>
          </cell>
          <cell r="F83">
            <v>3.1920549432000067E-2</v>
          </cell>
          <cell r="G83">
            <v>2.832703774160112E-2</v>
          </cell>
        </row>
        <row r="84">
          <cell r="B84">
            <v>2.4000000000000008</v>
          </cell>
          <cell r="C84">
            <v>4.7087261269791493E-2</v>
          </cell>
          <cell r="D84">
            <v>3.8089656526431905E-2</v>
          </cell>
          <cell r="E84">
            <v>3.1879493750030491E-2</v>
          </cell>
          <cell r="F84">
            <v>2.6002173732796788E-2</v>
          </cell>
          <cell r="G84">
            <v>2.2394530294842851E-2</v>
          </cell>
        </row>
        <row r="85">
          <cell r="B85">
            <v>2.5000000000000009</v>
          </cell>
          <cell r="C85">
            <v>4.3904811887419376E-2</v>
          </cell>
          <cell r="D85">
            <v>3.332623888702279E-2</v>
          </cell>
          <cell r="E85">
            <v>2.6938727628244407E-2</v>
          </cell>
          <cell r="F85">
            <v>2.1057019220621555E-2</v>
          </cell>
          <cell r="G85">
            <v>1.7528300493568502E-2</v>
          </cell>
        </row>
        <row r="86">
          <cell r="B86">
            <v>2.600000000000001</v>
          </cell>
          <cell r="C86">
            <v>4.1019315229869908E-2</v>
          </cell>
          <cell r="D86">
            <v>2.9175741685939248E-2</v>
          </cell>
          <cell r="E86">
            <v>2.2728119798464907E-2</v>
          </cell>
          <cell r="F86">
            <v>1.6957068343387522E-2</v>
          </cell>
          <cell r="G86">
            <v>1.3582969233685583E-2</v>
          </cell>
        </row>
        <row r="87">
          <cell r="B87">
            <v>2.7000000000000011</v>
          </cell>
          <cell r="C87">
            <v>3.8396849961856508E-2</v>
          </cell>
          <cell r="D87">
            <v>2.5561611020544526E-2</v>
          </cell>
          <cell r="E87">
            <v>1.9151294092490952E-2</v>
          </cell>
          <cell r="F87">
            <v>1.3582794199685897E-2</v>
          </cell>
          <cell r="G87">
            <v>1.0420934814422567E-2</v>
          </cell>
        </row>
        <row r="88">
          <cell r="B88">
            <v>2.8000000000000012</v>
          </cell>
          <cell r="C88">
            <v>3.600790567689937E-2</v>
          </cell>
          <cell r="D88">
            <v>2.2415519021677217E-2</v>
          </cell>
          <cell r="E88">
            <v>1.6121257439422099E-2</v>
          </cell>
          <cell r="F88">
            <v>1.0825016893845291E-2</v>
          </cell>
          <cell r="G88">
            <v>7.9154515829799391E-3</v>
          </cell>
        </row>
        <row r="89">
          <cell r="B89">
            <v>2.9000000000000012</v>
          </cell>
          <cell r="C89">
            <v>3.3826767926013863E-2</v>
          </cell>
          <cell r="D89">
            <v>1.9676938890598485E-2</v>
          </cell>
          <cell r="E89">
            <v>1.3560470295244894E-2</v>
          </cell>
          <cell r="F89">
            <v>8.5858698631406695E-3</v>
          </cell>
          <cell r="G89">
            <v>5.9525324197758321E-3</v>
          </cell>
        </row>
        <row r="90">
          <cell r="B90">
            <v>3.0000000000000013</v>
          </cell>
          <cell r="C90">
            <v>3.1830988618379047E-2</v>
          </cell>
          <cell r="D90">
            <v>1.7292578800222929E-2</v>
          </cell>
          <cell r="E90">
            <v>1.1400549464542491E-2</v>
          </cell>
          <cell r="F90">
            <v>6.7790627460930656E-3</v>
          </cell>
          <cell r="G90">
            <v>4.431848411937991E-3</v>
          </cell>
        </row>
        <row r="91">
          <cell r="B91">
            <v>3.1000000000000014</v>
          </cell>
          <cell r="C91">
            <v>3.0000931779810596E-2</v>
          </cell>
          <cell r="D91">
            <v>1.5215745044952798E-2</v>
          </cell>
          <cell r="E91">
            <v>9.5817276708977071E-3</v>
          </cell>
          <cell r="F91">
            <v>5.3296170578657799E-3</v>
          </cell>
          <cell r="G91">
            <v>3.2668190561999074E-3</v>
          </cell>
        </row>
        <row r="92">
          <cell r="B92">
            <v>3.2000000000000015</v>
          </cell>
          <cell r="C92">
            <v>2.8319384891796303E-2</v>
          </cell>
          <cell r="D92">
            <v>1.3405683736328861E-2</v>
          </cell>
          <cell r="E92">
            <v>8.0521673723421387E-3</v>
          </cell>
          <cell r="F92">
            <v>4.1732316830004924E-3</v>
          </cell>
          <cell r="G92">
            <v>2.3840882014648317E-3</v>
          </cell>
        </row>
        <row r="93">
          <cell r="B93">
            <v>3.3000000000000016</v>
          </cell>
          <cell r="C93">
            <v>2.6771226760621564E-2</v>
          </cell>
          <cell r="D93">
            <v>1.1826934151171141E-2</v>
          </cell>
          <cell r="E93">
            <v>6.7672024406869131E-3</v>
          </cell>
          <cell r="F93">
            <v>3.2554111678475542E-3</v>
          </cell>
          <cell r="G93">
            <v>1.7225689390536704E-3</v>
          </cell>
        </row>
        <row r="94">
          <cell r="B94">
            <v>3.4000000000000017</v>
          </cell>
          <cell r="C94">
            <v>2.5343143804441911E-2</v>
          </cell>
          <cell r="D94">
            <v>1.0448714749395191E-2</v>
          </cell>
          <cell r="E94">
            <v>5.6885611066299115E-3</v>
          </cell>
          <cell r="F94">
            <v>2.530464272410651E-3</v>
          </cell>
          <cell r="G94">
            <v>1.2322191684730121E-3</v>
          </cell>
        </row>
        <row r="95">
          <cell r="B95">
            <v>3.5000000000000018</v>
          </cell>
          <cell r="C95">
            <v>2.4023387636512482E-2</v>
          </cell>
          <cell r="D95">
            <v>9.2443540925209022E-3</v>
          </cell>
          <cell r="E95">
            <v>4.7836071267013062E-3</v>
          </cell>
          <cell r="F95">
            <v>1.9604555808020829E-3</v>
          </cell>
          <cell r="G95">
            <v>8.7268269504575473E-4</v>
          </cell>
        </row>
        <row r="96">
          <cell r="B96">
            <v>3.6000000000000019</v>
          </cell>
          <cell r="C96">
            <v>2.2801567778208482E-2</v>
          </cell>
          <cell r="D96">
            <v>8.1907726871290384E-3</v>
          </cell>
          <cell r="E96">
            <v>4.0246232150294593E-3</v>
          </cell>
          <cell r="F96">
            <v>1.5141706922918016E-3</v>
          </cell>
          <cell r="G96">
            <v>6.119019301137681E-4</v>
          </cell>
        </row>
        <row r="97">
          <cell r="B97">
            <v>3.700000000000002</v>
          </cell>
          <cell r="C97">
            <v>2.1668474212647407E-2</v>
          </cell>
          <cell r="D97">
            <v>7.2680175325693791E-3</v>
          </cell>
          <cell r="E97">
            <v>3.3881509779623872E-3</v>
          </cell>
          <cell r="F97">
            <v>1.1661364480637553E-3</v>
          </cell>
          <cell r="G97">
            <v>4.2478027055074878E-4</v>
          </cell>
        </row>
        <row r="98">
          <cell r="B98">
            <v>3.800000000000002</v>
          </cell>
          <cell r="C98">
            <v>2.0615925270970878E-2</v>
          </cell>
          <cell r="D98">
            <v>6.458848364369823E-3</v>
          </cell>
          <cell r="E98">
            <v>2.8543943946095934E-3</v>
          </cell>
          <cell r="F98">
            <v>8.9572208725848174E-4</v>
          </cell>
          <cell r="G98">
            <v>2.9194692579145794E-4</v>
          </cell>
        </row>
        <row r="99">
          <cell r="B99">
            <v>3.9000000000000021</v>
          </cell>
          <cell r="C99">
            <v>1.963663702552686E-2</v>
          </cell>
          <cell r="D99">
            <v>5.7483728547693836E-3</v>
          </cell>
          <cell r="E99">
            <v>2.4066888019954806E-3</v>
          </cell>
          <cell r="F99">
            <v>6.8633509016922348E-4</v>
          </cell>
          <cell r="G99">
            <v>1.9865547139277093E-4</v>
          </cell>
        </row>
        <row r="100">
          <cell r="B100">
            <v>4.0000000000000018</v>
          </cell>
          <cell r="C100">
            <v>1.8724110951987671E-2</v>
          </cell>
          <cell r="D100">
            <v>5.1237270519179038E-3</v>
          </cell>
          <cell r="E100">
            <v>2.0310339110412097E-3</v>
          </cell>
          <cell r="F100">
            <v>5.2471644019740516E-4</v>
          </cell>
          <cell r="G100">
            <v>1.3383022576488442E-4</v>
          </cell>
        </row>
      </sheetData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>
        <row r="5">
          <cell r="L5" t="str">
            <v>New</v>
          </cell>
        </row>
      </sheetData>
      <sheetData sheetId="108">
        <row r="4">
          <cell r="N4">
            <v>10</v>
          </cell>
        </row>
      </sheetData>
      <sheetData sheetId="109">
        <row r="5">
          <cell r="L5" t="str">
            <v>New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89183-C17F-49CD-9F6A-6A535AABFC0E}">
  <sheetPr codeName="Sheet1"/>
  <dimension ref="A1:B6"/>
  <sheetViews>
    <sheetView tabSelected="1" workbookViewId="0"/>
  </sheetViews>
  <sheetFormatPr defaultRowHeight="14.5" x14ac:dyDescent="0.35"/>
  <cols>
    <col min="2" max="2" width="8.90625" bestFit="1" customWidth="1"/>
  </cols>
  <sheetData>
    <row r="1" spans="1:2" x14ac:dyDescent="0.35">
      <c r="A1" t="s">
        <v>23</v>
      </c>
    </row>
    <row r="2" spans="1:2" x14ac:dyDescent="0.35">
      <c r="A2" t="s">
        <v>26</v>
      </c>
    </row>
    <row r="4" spans="1:2" x14ac:dyDescent="0.35">
      <c r="A4" t="s">
        <v>24</v>
      </c>
      <c r="B4" s="13">
        <v>44726</v>
      </c>
    </row>
    <row r="6" spans="1:2" x14ac:dyDescent="0.35">
      <c r="A6" s="1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38AE3-5EDC-4ED7-B1DD-F139F1A0C02C}">
  <sheetPr codeName="Sheet23"/>
  <dimension ref="A1:G100"/>
  <sheetViews>
    <sheetView workbookViewId="0">
      <selection activeCell="D21" sqref="D21"/>
    </sheetView>
  </sheetViews>
  <sheetFormatPr defaultRowHeight="14.5" x14ac:dyDescent="0.35"/>
  <cols>
    <col min="1" max="1" width="15.81640625" customWidth="1"/>
    <col min="2" max="2" width="6.7265625" customWidth="1"/>
  </cols>
  <sheetData>
    <row r="1" spans="1:6" x14ac:dyDescent="0.35">
      <c r="A1" s="1" t="s">
        <v>0</v>
      </c>
    </row>
    <row r="2" spans="1:6" x14ac:dyDescent="0.35">
      <c r="A2" s="1"/>
    </row>
    <row r="3" spans="1:6" x14ac:dyDescent="0.35">
      <c r="A3" s="1" t="s">
        <v>1</v>
      </c>
    </row>
    <row r="4" spans="1:6" x14ac:dyDescent="0.35">
      <c r="A4" s="1"/>
    </row>
    <row r="11" spans="1:6" x14ac:dyDescent="0.35">
      <c r="A11" t="s">
        <v>2</v>
      </c>
      <c r="C11">
        <v>1</v>
      </c>
      <c r="D11">
        <v>5</v>
      </c>
      <c r="E11">
        <v>10</v>
      </c>
      <c r="F11">
        <v>30</v>
      </c>
    </row>
    <row r="12" spans="1:6" x14ac:dyDescent="0.35">
      <c r="A12" t="s">
        <v>3</v>
      </c>
      <c r="C12">
        <f>(C11+1)/2</f>
        <v>1</v>
      </c>
      <c r="D12">
        <f>(D11+1)/2</f>
        <v>3</v>
      </c>
      <c r="E12">
        <f>(E11+1)/2</f>
        <v>5.5</v>
      </c>
      <c r="F12">
        <f>(F11+1)/2</f>
        <v>15.5</v>
      </c>
    </row>
    <row r="13" spans="1:6" x14ac:dyDescent="0.35">
      <c r="A13" t="s">
        <v>4</v>
      </c>
      <c r="C13">
        <f>C11/2</f>
        <v>0.5</v>
      </c>
      <c r="D13">
        <f>D11/2</f>
        <v>2.5</v>
      </c>
      <c r="E13">
        <f>E11/2</f>
        <v>5</v>
      </c>
      <c r="F13">
        <f>F11/2</f>
        <v>15</v>
      </c>
    </row>
    <row r="14" spans="1:6" x14ac:dyDescent="0.35">
      <c r="A14" t="s">
        <v>5</v>
      </c>
      <c r="C14">
        <f t="shared" ref="C14:F15" si="0">EXP(-1)/GAMMADIST(1,C12,1,FALSE)</f>
        <v>1</v>
      </c>
      <c r="D14">
        <f t="shared" si="0"/>
        <v>2</v>
      </c>
      <c r="E14">
        <f t="shared" si="0"/>
        <v>52.342777784553491</v>
      </c>
      <c r="F14">
        <f t="shared" si="0"/>
        <v>334838609873.55664</v>
      </c>
    </row>
    <row r="15" spans="1:6" x14ac:dyDescent="0.35">
      <c r="A15" t="s">
        <v>6</v>
      </c>
      <c r="C15">
        <f t="shared" si="0"/>
        <v>1.7724538509055161</v>
      </c>
      <c r="D15">
        <f t="shared" si="0"/>
        <v>1.329340388179137</v>
      </c>
      <c r="E15">
        <f t="shared" si="0"/>
        <v>23.999999999999996</v>
      </c>
      <c r="F15">
        <f t="shared" si="0"/>
        <v>87178291200.000198</v>
      </c>
    </row>
    <row r="16" spans="1:6" x14ac:dyDescent="0.35">
      <c r="A16" t="s">
        <v>7</v>
      </c>
      <c r="C16">
        <f>SQRT(PI()*C11)</f>
        <v>1.7724538509055159</v>
      </c>
      <c r="D16">
        <f>SQRT(PI()*D11)</f>
        <v>3.963327297606011</v>
      </c>
      <c r="E16">
        <f>SQRT(PI()*E11)</f>
        <v>5.604991216397929</v>
      </c>
      <c r="F16">
        <f>SQRT(PI()*F11)</f>
        <v>9.7081295627784954</v>
      </c>
    </row>
    <row r="17" spans="1:7" x14ac:dyDescent="0.35">
      <c r="A17" t="s">
        <v>8</v>
      </c>
      <c r="C17">
        <f>C14/(C15*C16)</f>
        <v>0.31830988618379069</v>
      </c>
      <c r="D17">
        <f>D14/(D15*D16)</f>
        <v>0.3796066898224944</v>
      </c>
      <c r="E17">
        <f>E14/(E15*E16)</f>
        <v>0.38910838396603087</v>
      </c>
      <c r="F17">
        <f>F14/(F15*F16)</f>
        <v>0.39563218489409713</v>
      </c>
    </row>
    <row r="19" spans="1:7" x14ac:dyDescent="0.35">
      <c r="B19" s="2" t="s">
        <v>9</v>
      </c>
      <c r="C19" s="2">
        <f>C12</f>
        <v>1</v>
      </c>
      <c r="D19">
        <f>D11</f>
        <v>5</v>
      </c>
      <c r="E19">
        <f>E11</f>
        <v>10</v>
      </c>
      <c r="F19">
        <f>F11</f>
        <v>30</v>
      </c>
      <c r="G19" s="2" t="s">
        <v>10</v>
      </c>
    </row>
    <row r="20" spans="1:7" x14ac:dyDescent="0.35">
      <c r="B20" s="3">
        <v>-4</v>
      </c>
      <c r="C20">
        <f t="shared" ref="C20:E83" si="1">C$17/(1+$B20^2/C$11)^C$12</f>
        <v>1.8724110951987689E-2</v>
      </c>
      <c r="D20">
        <f>D$17/(1+$B20^2/D$11)^D$12</f>
        <v>5.1237270519179133E-3</v>
      </c>
      <c r="E20">
        <f>E$17/(1+$B20^2/E$11)^E$12</f>
        <v>2.0310339110412149E-3</v>
      </c>
      <c r="F20">
        <f t="shared" ref="F20:F83" si="2">F$17/(1+$B20^2/F$11)^F$12</f>
        <v>5.2471644019740755E-4</v>
      </c>
      <c r="G20">
        <f>NORMDIST(B20,0,1,FALSE)</f>
        <v>1.3383022576488537E-4</v>
      </c>
    </row>
    <row r="21" spans="1:7" x14ac:dyDescent="0.35">
      <c r="B21" s="3">
        <f>B20+0.1</f>
        <v>-3.9</v>
      </c>
      <c r="C21">
        <f t="shared" si="1"/>
        <v>1.9636637025526878E-2</v>
      </c>
      <c r="D21">
        <f t="shared" si="1"/>
        <v>5.7483728547693983E-3</v>
      </c>
      <c r="E21">
        <f t="shared" si="1"/>
        <v>2.4066888019954893E-3</v>
      </c>
      <c r="F21">
        <f t="shared" si="2"/>
        <v>6.8633509016922641E-4</v>
      </c>
      <c r="G21">
        <f t="shared" ref="G21:G84" si="3">NORMDIST(B21,0,1,FALSE)</f>
        <v>1.9865547139277272E-4</v>
      </c>
    </row>
    <row r="22" spans="1:7" x14ac:dyDescent="0.35">
      <c r="B22" s="3">
        <f t="shared" ref="B22:B59" si="4">B21+0.1</f>
        <v>-3.8</v>
      </c>
      <c r="C22">
        <f t="shared" si="1"/>
        <v>2.0615925270970899E-2</v>
      </c>
      <c r="D22">
        <f t="shared" si="1"/>
        <v>6.4588483643698387E-3</v>
      </c>
      <c r="E22">
        <f t="shared" si="1"/>
        <v>2.8543943946096055E-3</v>
      </c>
      <c r="F22">
        <f t="shared" si="2"/>
        <v>8.9572208725848576E-4</v>
      </c>
      <c r="G22">
        <f t="shared" si="3"/>
        <v>2.9194692579146027E-4</v>
      </c>
    </row>
    <row r="23" spans="1:7" x14ac:dyDescent="0.35">
      <c r="B23" s="3">
        <f t="shared" si="4"/>
        <v>-3.6999999999999997</v>
      </c>
      <c r="C23">
        <f t="shared" si="1"/>
        <v>2.1668474212647431E-2</v>
      </c>
      <c r="D23">
        <f t="shared" si="1"/>
        <v>7.2680175325693973E-3</v>
      </c>
      <c r="E23">
        <f t="shared" si="1"/>
        <v>3.3881509779624024E-3</v>
      </c>
      <c r="F23">
        <f t="shared" si="2"/>
        <v>1.1661364480637605E-3</v>
      </c>
      <c r="G23">
        <f t="shared" si="3"/>
        <v>4.2478027055075219E-4</v>
      </c>
    </row>
    <row r="24" spans="1:7" x14ac:dyDescent="0.35">
      <c r="B24" s="3">
        <f t="shared" si="4"/>
        <v>-3.5999999999999996</v>
      </c>
      <c r="C24">
        <f t="shared" si="1"/>
        <v>2.2801567778208506E-2</v>
      </c>
      <c r="D24">
        <f t="shared" si="1"/>
        <v>8.1907726871290592E-3</v>
      </c>
      <c r="E24">
        <f t="shared" si="1"/>
        <v>4.0246232150294705E-3</v>
      </c>
      <c r="F24">
        <f t="shared" si="2"/>
        <v>1.5141706922918094E-3</v>
      </c>
      <c r="G24">
        <f t="shared" si="3"/>
        <v>6.1190193011377298E-4</v>
      </c>
    </row>
    <row r="25" spans="1:7" x14ac:dyDescent="0.35">
      <c r="B25" s="3">
        <f t="shared" si="4"/>
        <v>-3.4999999999999996</v>
      </c>
      <c r="C25">
        <f t="shared" si="1"/>
        <v>2.4023387636512513E-2</v>
      </c>
      <c r="D25">
        <f t="shared" si="1"/>
        <v>9.2443540925209264E-3</v>
      </c>
      <c r="E25">
        <f t="shared" si="1"/>
        <v>4.783607126701327E-3</v>
      </c>
      <c r="F25">
        <f t="shared" si="2"/>
        <v>1.9604555808020933E-3</v>
      </c>
      <c r="G25">
        <f t="shared" si="3"/>
        <v>8.7268269504576167E-4</v>
      </c>
    </row>
    <row r="26" spans="1:7" x14ac:dyDescent="0.35">
      <c r="B26" s="3">
        <f t="shared" si="4"/>
        <v>-3.3999999999999995</v>
      </c>
      <c r="C26">
        <f t="shared" si="1"/>
        <v>2.5343143804441939E-2</v>
      </c>
      <c r="D26">
        <f t="shared" si="1"/>
        <v>1.0448714749395216E-2</v>
      </c>
      <c r="E26">
        <f t="shared" si="1"/>
        <v>5.6885611066299314E-3</v>
      </c>
      <c r="F26">
        <f t="shared" si="2"/>
        <v>2.5304642724106618E-3</v>
      </c>
      <c r="G26">
        <f t="shared" si="3"/>
        <v>1.232219168473021E-3</v>
      </c>
    </row>
    <row r="27" spans="1:7" x14ac:dyDescent="0.35">
      <c r="B27" s="3">
        <f t="shared" si="4"/>
        <v>-3.2999999999999994</v>
      </c>
      <c r="C27">
        <f t="shared" si="1"/>
        <v>2.6771226760621599E-2</v>
      </c>
      <c r="D27">
        <f t="shared" si="1"/>
        <v>1.1826934151171177E-2</v>
      </c>
      <c r="E27">
        <f t="shared" si="1"/>
        <v>6.7672024406869426E-3</v>
      </c>
      <c r="F27">
        <f t="shared" si="2"/>
        <v>3.2554111678475797E-3</v>
      </c>
      <c r="G27">
        <f t="shared" si="3"/>
        <v>1.7225689390536843E-3</v>
      </c>
    </row>
    <row r="28" spans="1:7" x14ac:dyDescent="0.35">
      <c r="B28" s="3">
        <f t="shared" si="4"/>
        <v>-3.1999999999999993</v>
      </c>
      <c r="C28">
        <f t="shared" si="1"/>
        <v>2.8319384891796338E-2</v>
      </c>
      <c r="D28">
        <f t="shared" si="1"/>
        <v>1.3405683736328894E-2</v>
      </c>
      <c r="E28">
        <f t="shared" si="1"/>
        <v>8.0521673723421717E-3</v>
      </c>
      <c r="F28">
        <f t="shared" si="2"/>
        <v>4.1732316830005254E-3</v>
      </c>
      <c r="G28">
        <f t="shared" si="3"/>
        <v>2.3840882014648486E-3</v>
      </c>
    </row>
    <row r="29" spans="1:7" x14ac:dyDescent="0.35">
      <c r="B29" s="3">
        <f t="shared" si="4"/>
        <v>-3.0999999999999992</v>
      </c>
      <c r="C29">
        <f t="shared" si="1"/>
        <v>3.0000931779810634E-2</v>
      </c>
      <c r="D29">
        <f t="shared" si="1"/>
        <v>1.5215745044952832E-2</v>
      </c>
      <c r="E29">
        <f t="shared" si="1"/>
        <v>9.5817276708977366E-3</v>
      </c>
      <c r="F29">
        <f t="shared" si="2"/>
        <v>5.3296170578658137E-3</v>
      </c>
      <c r="G29">
        <f t="shared" si="3"/>
        <v>3.2668190561999273E-3</v>
      </c>
    </row>
    <row r="30" spans="1:7" x14ac:dyDescent="0.35">
      <c r="B30" s="3">
        <f t="shared" si="4"/>
        <v>-2.9999999999999991</v>
      </c>
      <c r="C30">
        <f t="shared" si="1"/>
        <v>3.1830988618379089E-2</v>
      </c>
      <c r="D30">
        <f t="shared" si="1"/>
        <v>1.7292578800222981E-2</v>
      </c>
      <c r="E30">
        <f t="shared" si="1"/>
        <v>1.1400549464542539E-2</v>
      </c>
      <c r="F30">
        <f t="shared" si="2"/>
        <v>6.7790627460931081E-3</v>
      </c>
      <c r="G30">
        <f t="shared" si="3"/>
        <v>4.4318484119380188E-3</v>
      </c>
    </row>
    <row r="31" spans="1:7" x14ac:dyDescent="0.35">
      <c r="B31" s="3">
        <f t="shared" si="4"/>
        <v>-2.899999999999999</v>
      </c>
      <c r="C31">
        <f t="shared" si="1"/>
        <v>3.3826767926013905E-2</v>
      </c>
      <c r="D31">
        <f t="shared" si="1"/>
        <v>1.9676938890598534E-2</v>
      </c>
      <c r="E31">
        <f t="shared" si="1"/>
        <v>1.3560470295244938E-2</v>
      </c>
      <c r="F31">
        <f t="shared" si="2"/>
        <v>8.5858698631407163E-3</v>
      </c>
      <c r="G31">
        <f t="shared" si="3"/>
        <v>5.9525324197758694E-3</v>
      </c>
    </row>
    <row r="32" spans="1:7" x14ac:dyDescent="0.35">
      <c r="B32" s="3">
        <f t="shared" si="4"/>
        <v>-2.7999999999999989</v>
      </c>
      <c r="C32">
        <f t="shared" si="1"/>
        <v>3.6007905676899432E-2</v>
      </c>
      <c r="D32">
        <f t="shared" si="1"/>
        <v>2.2415519021677287E-2</v>
      </c>
      <c r="E32">
        <f t="shared" si="1"/>
        <v>1.6121257439422165E-2</v>
      </c>
      <c r="F32">
        <f t="shared" si="2"/>
        <v>1.0825016893845324E-2</v>
      </c>
      <c r="G32">
        <f t="shared" si="3"/>
        <v>7.9154515829799894E-3</v>
      </c>
    </row>
    <row r="33" spans="2:7" x14ac:dyDescent="0.35">
      <c r="B33" s="3">
        <f t="shared" si="4"/>
        <v>-2.6999999999999988</v>
      </c>
      <c r="C33">
        <f t="shared" si="1"/>
        <v>3.8396849961856563E-2</v>
      </c>
      <c r="D33">
        <f t="shared" si="1"/>
        <v>2.5561611020544595E-2</v>
      </c>
      <c r="E33">
        <f t="shared" si="1"/>
        <v>1.9151294092491021E-2</v>
      </c>
      <c r="F33">
        <f t="shared" si="2"/>
        <v>1.3582794199685933E-2</v>
      </c>
      <c r="G33">
        <f t="shared" si="3"/>
        <v>1.0420934814422628E-2</v>
      </c>
    </row>
    <row r="34" spans="2:7" x14ac:dyDescent="0.35">
      <c r="B34" s="3">
        <f t="shared" si="4"/>
        <v>-2.5999999999999988</v>
      </c>
      <c r="C34">
        <f t="shared" si="1"/>
        <v>4.1019315229869971E-2</v>
      </c>
      <c r="D34">
        <f t="shared" si="1"/>
        <v>2.9175741685939342E-2</v>
      </c>
      <c r="E34">
        <f t="shared" si="1"/>
        <v>2.2728119798465004E-2</v>
      </c>
      <c r="F34">
        <f t="shared" si="2"/>
        <v>1.6957068343387567E-2</v>
      </c>
      <c r="G34">
        <f t="shared" si="3"/>
        <v>1.3582969233685661E-2</v>
      </c>
    </row>
    <row r="35" spans="2:7" x14ac:dyDescent="0.35">
      <c r="B35" s="3">
        <f t="shared" si="4"/>
        <v>-2.4999999999999987</v>
      </c>
      <c r="C35">
        <f t="shared" si="1"/>
        <v>4.3904811887419445E-2</v>
      </c>
      <c r="D35">
        <f t="shared" si="1"/>
        <v>3.3326238887022894E-2</v>
      </c>
      <c r="E35">
        <f t="shared" si="1"/>
        <v>2.6938727628244515E-2</v>
      </c>
      <c r="F35">
        <f t="shared" si="2"/>
        <v>2.105701922062168E-2</v>
      </c>
      <c r="G35">
        <f t="shared" si="3"/>
        <v>1.7528300493568599E-2</v>
      </c>
    </row>
    <row r="36" spans="2:7" x14ac:dyDescent="0.35">
      <c r="B36" s="3">
        <f t="shared" si="4"/>
        <v>-2.3999999999999986</v>
      </c>
      <c r="C36">
        <f t="shared" si="1"/>
        <v>4.7087261269791569E-2</v>
      </c>
      <c r="D36">
        <f t="shared" si="1"/>
        <v>3.8089656526432016E-2</v>
      </c>
      <c r="E36">
        <f t="shared" si="1"/>
        <v>3.1879493750030623E-2</v>
      </c>
      <c r="F36">
        <f t="shared" si="2"/>
        <v>2.6002173732796927E-2</v>
      </c>
      <c r="G36">
        <f t="shared" si="3"/>
        <v>2.2394530294842969E-2</v>
      </c>
    </row>
    <row r="37" spans="2:7" x14ac:dyDescent="0.35">
      <c r="B37" s="3">
        <f t="shared" si="4"/>
        <v>-2.2999999999999985</v>
      </c>
      <c r="C37">
        <f t="shared" si="1"/>
        <v>5.0605705275642454E-2</v>
      </c>
      <c r="D37">
        <f t="shared" si="1"/>
        <v>4.3550961350440079E-2</v>
      </c>
      <c r="E37">
        <f t="shared" si="1"/>
        <v>3.7655586709753462E-2</v>
      </c>
      <c r="F37">
        <f t="shared" si="2"/>
        <v>3.1920549432000254E-2</v>
      </c>
      <c r="G37">
        <f t="shared" si="3"/>
        <v>2.8327037741601276E-2</v>
      </c>
    </row>
    <row r="38" spans="2:7" x14ac:dyDescent="0.35">
      <c r="B38" s="3">
        <f t="shared" si="4"/>
        <v>-2.1999999999999984</v>
      </c>
      <c r="C38">
        <f t="shared" si="1"/>
        <v>5.4505117497224503E-2</v>
      </c>
      <c r="D38">
        <f t="shared" si="1"/>
        <v>4.9803352151145203E-2</v>
      </c>
      <c r="E38">
        <f t="shared" si="1"/>
        <v>4.4379676614245793E-2</v>
      </c>
      <c r="F38">
        <f t="shared" si="2"/>
        <v>3.8945725132978802E-2</v>
      </c>
      <c r="G38">
        <f t="shared" si="3"/>
        <v>3.547459284623157E-2</v>
      </c>
    </row>
    <row r="39" spans="2:7" x14ac:dyDescent="0.35">
      <c r="B39" s="3">
        <f t="shared" si="4"/>
        <v>-2.0999999999999983</v>
      </c>
      <c r="C39">
        <f t="shared" si="1"/>
        <v>5.8837317224360648E-2</v>
      </c>
      <c r="D39">
        <f t="shared" si="1"/>
        <v>5.6947544172170676E-2</v>
      </c>
      <c r="E39">
        <f t="shared" si="1"/>
        <v>5.216974260435512E-2</v>
      </c>
      <c r="F39">
        <f t="shared" si="2"/>
        <v>4.7212678193653324E-2</v>
      </c>
      <c r="G39">
        <f t="shared" si="3"/>
        <v>4.3983595980427351E-2</v>
      </c>
    </row>
    <row r="40" spans="2:7" x14ac:dyDescent="0.35">
      <c r="B40" s="3">
        <f t="shared" si="4"/>
        <v>-1.9999999999999982</v>
      </c>
      <c r="C40">
        <f t="shared" si="1"/>
        <v>6.3661977236758233E-2</v>
      </c>
      <c r="D40">
        <f t="shared" si="1"/>
        <v>6.5090310326216635E-2</v>
      </c>
      <c r="E40">
        <f t="shared" si="1"/>
        <v>6.1145766321218327E-2</v>
      </c>
      <c r="F40">
        <f t="shared" si="2"/>
        <v>5.6852275047198066E-2</v>
      </c>
      <c r="G40">
        <f t="shared" si="3"/>
        <v>5.399096651318825E-2</v>
      </c>
    </row>
    <row r="41" spans="2:7" x14ac:dyDescent="0.35">
      <c r="B41" s="3">
        <f t="shared" si="4"/>
        <v>-1.8999999999999981</v>
      </c>
      <c r="C41">
        <f t="shared" si="1"/>
        <v>6.9047697653750809E-2</v>
      </c>
      <c r="D41">
        <f t="shared" si="1"/>
        <v>7.4342030033196366E-2</v>
      </c>
      <c r="E41">
        <f t="shared" si="1"/>
        <v>7.1425107032802609E-2</v>
      </c>
      <c r="F41">
        <f t="shared" si="2"/>
        <v>6.7984376569213356E-2</v>
      </c>
      <c r="G41">
        <f t="shared" si="3"/>
        <v>6.5615814774676831E-2</v>
      </c>
    </row>
    <row r="42" spans="2:7" x14ac:dyDescent="0.35">
      <c r="B42" s="3">
        <f t="shared" si="4"/>
        <v>-1.799999999999998</v>
      </c>
      <c r="C42">
        <f t="shared" si="1"/>
        <v>7.5073086364101704E-2</v>
      </c>
      <c r="D42">
        <f t="shared" si="1"/>
        <v>8.481296289690396E-2</v>
      </c>
      <c r="E42">
        <f t="shared" si="1"/>
        <v>8.3116389653879769E-2</v>
      </c>
      <c r="F42">
        <f t="shared" si="2"/>
        <v>8.0709624798490739E-2</v>
      </c>
      <c r="G42">
        <f t="shared" si="3"/>
        <v>7.8950158300894427E-2</v>
      </c>
    </row>
    <row r="43" spans="2:7" x14ac:dyDescent="0.35">
      <c r="B43" s="3">
        <f t="shared" si="4"/>
        <v>-1.699999999999998</v>
      </c>
      <c r="C43">
        <f t="shared" si="1"/>
        <v>8.1827734237478481E-2</v>
      </c>
      <c r="D43">
        <f t="shared" si="1"/>
        <v>9.6607948713912054E-2</v>
      </c>
      <c r="E43">
        <f t="shared" si="1"/>
        <v>9.6311809633229564E-2</v>
      </c>
      <c r="F43">
        <f t="shared" si="2"/>
        <v>9.5100110953271741E-2</v>
      </c>
      <c r="G43">
        <f t="shared" si="3"/>
        <v>9.4049077376887252E-2</v>
      </c>
    </row>
    <row r="44" spans="2:7" x14ac:dyDescent="0.35">
      <c r="B44" s="3">
        <f t="shared" si="4"/>
        <v>-1.5999999999999979</v>
      </c>
      <c r="C44">
        <f t="shared" si="1"/>
        <v>8.9412889377469468E-2</v>
      </c>
      <c r="D44">
        <f t="shared" si="1"/>
        <v>0.10981925265599124</v>
      </c>
      <c r="E44">
        <f t="shared" si="1"/>
        <v>0.11107787729698358</v>
      </c>
      <c r="F44">
        <f t="shared" si="2"/>
        <v>0.11118928083310917</v>
      </c>
      <c r="G44">
        <f t="shared" si="3"/>
        <v>0.11092083467945592</v>
      </c>
    </row>
    <row r="45" spans="2:7" x14ac:dyDescent="0.35">
      <c r="B45" s="3">
        <f t="shared" si="4"/>
        <v>-1.4999999999999978</v>
      </c>
      <c r="C45">
        <f t="shared" si="1"/>
        <v>9.7941503441166561E-2</v>
      </c>
      <c r="D45">
        <f t="shared" si="1"/>
        <v>0.12451734464635547</v>
      </c>
      <c r="E45">
        <f t="shared" si="1"/>
        <v>0.12744479428709199</v>
      </c>
      <c r="F45">
        <f t="shared" si="2"/>
        <v>0.12896160173967205</v>
      </c>
      <c r="G45">
        <f t="shared" si="3"/>
        <v>0.12951759566589216</v>
      </c>
    </row>
    <row r="46" spans="2:7" x14ac:dyDescent="0.35">
      <c r="B46" s="3">
        <f t="shared" si="4"/>
        <v>-1.3999999999999977</v>
      </c>
      <c r="C46">
        <f t="shared" si="1"/>
        <v>0.10753712371074033</v>
      </c>
      <c r="D46">
        <f t="shared" si="1"/>
        <v>0.140739547894915</v>
      </c>
      <c r="E46">
        <f t="shared" si="1"/>
        <v>0.14539487566000653</v>
      </c>
      <c r="F46">
        <f t="shared" si="2"/>
        <v>0.14834267891674183</v>
      </c>
      <c r="G46">
        <f t="shared" si="3"/>
        <v>0.14972746563574535</v>
      </c>
    </row>
    <row r="47" spans="2:7" x14ac:dyDescent="0.35">
      <c r="B47" s="3">
        <f t="shared" si="4"/>
        <v>-1.2999999999999976</v>
      </c>
      <c r="C47">
        <f t="shared" si="1"/>
        <v>0.11833081270772916</v>
      </c>
      <c r="D47">
        <f t="shared" si="1"/>
        <v>0.15847673572898288</v>
      </c>
      <c r="E47">
        <f t="shared" si="1"/>
        <v>0.16485069296801974</v>
      </c>
      <c r="F47">
        <f t="shared" si="2"/>
        <v>0.16919064854071325</v>
      </c>
      <c r="G47">
        <f t="shared" si="3"/>
        <v>0.17136859204780791</v>
      </c>
    </row>
    <row r="48" spans="2:7" x14ac:dyDescent="0.35">
      <c r="B48" s="3">
        <f t="shared" si="4"/>
        <v>-1.1999999999999975</v>
      </c>
      <c r="C48">
        <f t="shared" si="1"/>
        <v>0.13045487138679979</v>
      </c>
      <c r="D48">
        <f t="shared" si="1"/>
        <v>0.17765861346493592</v>
      </c>
      <c r="E48">
        <f t="shared" si="1"/>
        <v>0.18566389362670357</v>
      </c>
      <c r="F48">
        <f t="shared" si="2"/>
        <v>0.1912897649059872</v>
      </c>
      <c r="G48">
        <f t="shared" si="3"/>
        <v>0.19418605498321354</v>
      </c>
    </row>
    <row r="49" spans="2:7" x14ac:dyDescent="0.35">
      <c r="B49" s="3">
        <f t="shared" si="4"/>
        <v>-1.0999999999999974</v>
      </c>
      <c r="C49">
        <f t="shared" si="1"/>
        <v>0.14403162270759795</v>
      </c>
      <c r="D49">
        <f t="shared" si="1"/>
        <v>0.19813859080334678</v>
      </c>
      <c r="E49">
        <f t="shared" si="1"/>
        <v>0.20760591316421437</v>
      </c>
      <c r="F49">
        <f t="shared" si="2"/>
        <v>0.21434711785664093</v>
      </c>
      <c r="G49">
        <f t="shared" si="3"/>
        <v>0.21785217703255116</v>
      </c>
    </row>
    <row r="50" spans="2:7" x14ac:dyDescent="0.35">
      <c r="B50" s="3">
        <f t="shared" si="4"/>
        <v>-0.99999999999999745</v>
      </c>
      <c r="C50">
        <f t="shared" si="1"/>
        <v>0.15915494309189576</v>
      </c>
      <c r="D50">
        <f t="shared" si="1"/>
        <v>0.21967979735098106</v>
      </c>
      <c r="E50">
        <f t="shared" si="1"/>
        <v>0.2303619892291392</v>
      </c>
      <c r="F50">
        <f t="shared" si="2"/>
        <v>0.23799334232287989</v>
      </c>
      <c r="G50">
        <f t="shared" si="3"/>
        <v>0.24197072451914398</v>
      </c>
    </row>
    <row r="51" spans="2:7" x14ac:dyDescent="0.35">
      <c r="B51" s="3">
        <f t="shared" si="4"/>
        <v>-0.89999999999999747</v>
      </c>
      <c r="C51">
        <f t="shared" si="1"/>
        <v>0.17586181557115552</v>
      </c>
      <c r="D51">
        <f t="shared" si="1"/>
        <v>0.24194434361359041</v>
      </c>
      <c r="E51">
        <f t="shared" si="1"/>
        <v>0.25352995055982802</v>
      </c>
      <c r="F51">
        <f t="shared" si="2"/>
        <v>0.26178800210082603</v>
      </c>
      <c r="G51">
        <f t="shared" si="3"/>
        <v>0.26608524989875543</v>
      </c>
    </row>
    <row r="52" spans="2:7" x14ac:dyDescent="0.35">
      <c r="B52" s="3">
        <f t="shared" si="4"/>
        <v>-0.79999999999999749</v>
      </c>
      <c r="C52">
        <f t="shared" si="1"/>
        <v>0.19409139401450698</v>
      </c>
      <c r="D52">
        <f t="shared" si="1"/>
        <v>0.26448835680795801</v>
      </c>
      <c r="E52">
        <f t="shared" si="1"/>
        <v>0.27662513233825686</v>
      </c>
      <c r="F52">
        <f t="shared" si="2"/>
        <v>0.28523004321112261</v>
      </c>
      <c r="G52">
        <f t="shared" si="3"/>
        <v>0.28969155276148334</v>
      </c>
    </row>
    <row r="53" spans="2:7" x14ac:dyDescent="0.35">
      <c r="B53" s="3">
        <f t="shared" si="4"/>
        <v>-0.69999999999999751</v>
      </c>
      <c r="C53">
        <f t="shared" si="1"/>
        <v>0.21363079609650434</v>
      </c>
      <c r="D53">
        <f t="shared" si="1"/>
        <v>0.28676545757669847</v>
      </c>
      <c r="E53">
        <f t="shared" si="1"/>
        <v>0.29909241773685297</v>
      </c>
      <c r="F53">
        <f t="shared" si="2"/>
        <v>0.30777333104241572</v>
      </c>
      <c r="G53">
        <f t="shared" si="3"/>
        <v>0.31225393336676183</v>
      </c>
    </row>
    <row r="54" spans="2:7" x14ac:dyDescent="0.35">
      <c r="B54" s="3">
        <f t="shared" si="4"/>
        <v>-0.59999999999999754</v>
      </c>
      <c r="C54">
        <f t="shared" si="1"/>
        <v>0.23405138689984661</v>
      </c>
      <c r="D54">
        <f t="shared" si="1"/>
        <v>0.3081410097234204</v>
      </c>
      <c r="E54">
        <f t="shared" si="1"/>
        <v>0.32032581052912468</v>
      </c>
      <c r="F54">
        <f t="shared" si="2"/>
        <v>0.32884683826851979</v>
      </c>
      <c r="G54">
        <f t="shared" si="3"/>
        <v>0.33322460289180011</v>
      </c>
    </row>
    <row r="55" spans="2:7" x14ac:dyDescent="0.35">
      <c r="B55" s="3">
        <f t="shared" si="4"/>
        <v>-0.49999999999999756</v>
      </c>
      <c r="C55">
        <f t="shared" si="1"/>
        <v>0.25464790894703304</v>
      </c>
      <c r="D55">
        <f t="shared" si="1"/>
        <v>0.3279185313227469</v>
      </c>
      <c r="E55">
        <f t="shared" si="1"/>
        <v>0.33969513635207821</v>
      </c>
      <c r="F55">
        <f t="shared" si="2"/>
        <v>0.34787857969720415</v>
      </c>
      <c r="G55">
        <f t="shared" si="3"/>
        <v>0.35206532676429991</v>
      </c>
    </row>
    <row r="56" spans="2:7" x14ac:dyDescent="0.35">
      <c r="B56" s="3">
        <f t="shared" si="4"/>
        <v>-0.39999999999999758</v>
      </c>
      <c r="C56">
        <f t="shared" si="1"/>
        <v>0.27440507429637173</v>
      </c>
      <c r="D56">
        <f t="shared" si="1"/>
        <v>0.34537807575273377</v>
      </c>
      <c r="E56">
        <f t="shared" si="1"/>
        <v>0.35657853369790415</v>
      </c>
      <c r="F56">
        <f t="shared" si="2"/>
        <v>0.36432194852885696</v>
      </c>
      <c r="G56">
        <f t="shared" si="3"/>
        <v>0.36827014030332367</v>
      </c>
    </row>
    <row r="57" spans="2:7" x14ac:dyDescent="0.35">
      <c r="B57" s="3">
        <f t="shared" si="4"/>
        <v>-0.2999999999999976</v>
      </c>
      <c r="C57">
        <f t="shared" si="1"/>
        <v>0.29202741851723957</v>
      </c>
      <c r="D57">
        <f t="shared" si="1"/>
        <v>0.3598243283490099</v>
      </c>
      <c r="E57">
        <f t="shared" si="1"/>
        <v>0.37039846155274542</v>
      </c>
      <c r="F57">
        <f t="shared" si="2"/>
        <v>0.37768275260924272</v>
      </c>
      <c r="G57">
        <f t="shared" si="3"/>
        <v>0.38138781546052442</v>
      </c>
    </row>
    <row r="58" spans="2:7" x14ac:dyDescent="0.35">
      <c r="B58" s="3">
        <f t="shared" si="4"/>
        <v>-0.1999999999999976</v>
      </c>
      <c r="C58">
        <f t="shared" si="1"/>
        <v>0.30606719825364515</v>
      </c>
      <c r="D58">
        <f t="shared" si="1"/>
        <v>0.37063997771396967</v>
      </c>
      <c r="E58">
        <f t="shared" si="1"/>
        <v>0.38065818105444899</v>
      </c>
      <c r="F58">
        <f t="shared" si="2"/>
        <v>0.3875450315448134</v>
      </c>
      <c r="G58">
        <f t="shared" si="3"/>
        <v>0.3910426939754561</v>
      </c>
    </row>
    <row r="59" spans="2:7" x14ac:dyDescent="0.35">
      <c r="B59" s="3">
        <f t="shared" si="4"/>
        <v>-9.9999999999997591E-2</v>
      </c>
      <c r="C59">
        <f t="shared" si="1"/>
        <v>0.31515830315226817</v>
      </c>
      <c r="D59">
        <f t="shared" si="1"/>
        <v>0.37733812996643123</v>
      </c>
      <c r="E59">
        <f t="shared" si="1"/>
        <v>0.38697522581518046</v>
      </c>
      <c r="F59">
        <f t="shared" si="2"/>
        <v>0.39359369563267887</v>
      </c>
      <c r="G59">
        <f t="shared" si="3"/>
        <v>0.39695254747701186</v>
      </c>
    </row>
    <row r="60" spans="2:7" x14ac:dyDescent="0.35">
      <c r="B60" s="3">
        <v>0</v>
      </c>
      <c r="C60">
        <f t="shared" si="1"/>
        <v>0.31830988618379069</v>
      </c>
      <c r="D60">
        <f t="shared" si="1"/>
        <v>0.3796066898224944</v>
      </c>
      <c r="E60">
        <f t="shared" si="1"/>
        <v>0.38910838396603087</v>
      </c>
      <c r="F60">
        <f t="shared" si="2"/>
        <v>0.39563218489409713</v>
      </c>
      <c r="G60">
        <f t="shared" si="3"/>
        <v>0.3989422804014327</v>
      </c>
    </row>
    <row r="61" spans="2:7" x14ac:dyDescent="0.35">
      <c r="B61" s="3">
        <f>B60+0.1</f>
        <v>0.1</v>
      </c>
      <c r="C61">
        <f t="shared" si="1"/>
        <v>0.315158303152268</v>
      </c>
      <c r="D61">
        <f t="shared" si="1"/>
        <v>0.37733812996643123</v>
      </c>
      <c r="E61">
        <f t="shared" si="1"/>
        <v>0.38697522581518046</v>
      </c>
      <c r="F61">
        <f t="shared" si="2"/>
        <v>0.39359369563267887</v>
      </c>
      <c r="G61">
        <f t="shared" si="3"/>
        <v>0.39695254747701181</v>
      </c>
    </row>
    <row r="62" spans="2:7" x14ac:dyDescent="0.35">
      <c r="B62" s="3">
        <f t="shared" ref="B62:B76" si="5">B61+0.1</f>
        <v>0.2</v>
      </c>
      <c r="C62">
        <f t="shared" si="1"/>
        <v>0.30606719825364487</v>
      </c>
      <c r="D62">
        <f t="shared" si="1"/>
        <v>0.37063997771396939</v>
      </c>
      <c r="E62">
        <f t="shared" si="1"/>
        <v>0.38065818105444899</v>
      </c>
      <c r="F62">
        <f t="shared" si="2"/>
        <v>0.3875450315448134</v>
      </c>
      <c r="G62">
        <f t="shared" si="3"/>
        <v>0.39104269397545588</v>
      </c>
    </row>
    <row r="63" spans="2:7" x14ac:dyDescent="0.35">
      <c r="B63" s="3">
        <f t="shared" si="5"/>
        <v>0.30000000000000004</v>
      </c>
      <c r="C63">
        <f t="shared" si="1"/>
        <v>0.29202741851723912</v>
      </c>
      <c r="D63">
        <f t="shared" si="1"/>
        <v>0.35982432834900968</v>
      </c>
      <c r="E63">
        <f t="shared" si="1"/>
        <v>0.37039846155274542</v>
      </c>
      <c r="F63">
        <f t="shared" si="2"/>
        <v>0.37768275260924272</v>
      </c>
      <c r="G63">
        <f t="shared" si="3"/>
        <v>0.38138781546052408</v>
      </c>
    </row>
    <row r="64" spans="2:7" x14ac:dyDescent="0.35">
      <c r="B64" s="3">
        <f t="shared" si="5"/>
        <v>0.4</v>
      </c>
      <c r="C64">
        <f t="shared" si="1"/>
        <v>0.27440507429637123</v>
      </c>
      <c r="D64">
        <f t="shared" si="1"/>
        <v>0.34537807575273338</v>
      </c>
      <c r="E64">
        <f t="shared" si="1"/>
        <v>0.35657853369790371</v>
      </c>
      <c r="F64">
        <f t="shared" si="2"/>
        <v>0.3643219485288558</v>
      </c>
      <c r="G64">
        <f t="shared" si="3"/>
        <v>0.36827014030332333</v>
      </c>
    </row>
    <row r="65" spans="2:7" x14ac:dyDescent="0.35">
      <c r="B65" s="3">
        <f t="shared" si="5"/>
        <v>0.5</v>
      </c>
      <c r="C65">
        <f t="shared" si="1"/>
        <v>0.25464790894703254</v>
      </c>
      <c r="D65">
        <f t="shared" si="1"/>
        <v>0.32791853132274645</v>
      </c>
      <c r="E65">
        <f t="shared" si="1"/>
        <v>0.33969513635207782</v>
      </c>
      <c r="F65">
        <f t="shared" si="2"/>
        <v>0.34787857969720415</v>
      </c>
      <c r="G65">
        <f t="shared" si="3"/>
        <v>0.35206532676429952</v>
      </c>
    </row>
    <row r="66" spans="2:7" x14ac:dyDescent="0.35">
      <c r="B66" s="3">
        <f t="shared" si="5"/>
        <v>0.6</v>
      </c>
      <c r="C66">
        <f t="shared" si="1"/>
        <v>0.23405138689984611</v>
      </c>
      <c r="D66">
        <f t="shared" si="1"/>
        <v>0.30814100972341979</v>
      </c>
      <c r="E66">
        <f t="shared" si="1"/>
        <v>0.32032581052912429</v>
      </c>
      <c r="F66">
        <f t="shared" si="2"/>
        <v>0.32884683826851979</v>
      </c>
      <c r="G66">
        <f t="shared" si="3"/>
        <v>0.33322460289179967</v>
      </c>
    </row>
    <row r="67" spans="2:7" x14ac:dyDescent="0.35">
      <c r="B67" s="3">
        <f t="shared" si="5"/>
        <v>0.7</v>
      </c>
      <c r="C67">
        <f t="shared" si="1"/>
        <v>0.21363079609650382</v>
      </c>
      <c r="D67">
        <f t="shared" si="1"/>
        <v>0.2867654575766978</v>
      </c>
      <c r="E67">
        <f t="shared" si="1"/>
        <v>0.29909241773685263</v>
      </c>
      <c r="F67">
        <f t="shared" si="2"/>
        <v>0.30777333104241572</v>
      </c>
      <c r="G67">
        <f t="shared" si="3"/>
        <v>0.31225393336676127</v>
      </c>
    </row>
    <row r="68" spans="2:7" x14ac:dyDescent="0.35">
      <c r="B68" s="3">
        <f t="shared" si="5"/>
        <v>0.79999999999999993</v>
      </c>
      <c r="C68">
        <f t="shared" si="1"/>
        <v>0.19409139401450654</v>
      </c>
      <c r="D68">
        <f t="shared" si="1"/>
        <v>0.26448835680795757</v>
      </c>
      <c r="E68">
        <f t="shared" si="1"/>
        <v>0.2766251323382562</v>
      </c>
      <c r="F68">
        <f t="shared" si="2"/>
        <v>0.28523004321112166</v>
      </c>
      <c r="G68">
        <f t="shared" si="3"/>
        <v>0.28969155276148278</v>
      </c>
    </row>
    <row r="69" spans="2:7" x14ac:dyDescent="0.35">
      <c r="B69" s="3">
        <f t="shared" si="5"/>
        <v>0.89999999999999991</v>
      </c>
      <c r="C69">
        <f t="shared" si="1"/>
        <v>0.1758618155711551</v>
      </c>
      <c r="D69">
        <f t="shared" si="1"/>
        <v>0.24194434361358985</v>
      </c>
      <c r="E69">
        <f t="shared" si="1"/>
        <v>0.25352995055982741</v>
      </c>
      <c r="F69">
        <f t="shared" si="2"/>
        <v>0.26178800210082603</v>
      </c>
      <c r="G69">
        <f t="shared" si="3"/>
        <v>0.26608524989875487</v>
      </c>
    </row>
    <row r="70" spans="2:7" x14ac:dyDescent="0.35">
      <c r="B70" s="3">
        <f t="shared" si="5"/>
        <v>0.99999999999999989</v>
      </c>
      <c r="C70">
        <f t="shared" si="1"/>
        <v>0.15915494309189537</v>
      </c>
      <c r="D70">
        <f t="shared" si="1"/>
        <v>0.21967979735098056</v>
      </c>
      <c r="E70">
        <f t="shared" si="1"/>
        <v>0.23036198922913848</v>
      </c>
      <c r="F70">
        <f t="shared" si="2"/>
        <v>0.23799334232287989</v>
      </c>
      <c r="G70">
        <f t="shared" si="3"/>
        <v>0.24197072451914342</v>
      </c>
    </row>
    <row r="71" spans="2:7" x14ac:dyDescent="0.35">
      <c r="B71" s="3">
        <f t="shared" si="5"/>
        <v>1.0999999999999999</v>
      </c>
      <c r="C71">
        <f t="shared" si="1"/>
        <v>0.14403162270759759</v>
      </c>
      <c r="D71">
        <f t="shared" si="1"/>
        <v>0.19813859080334623</v>
      </c>
      <c r="E71">
        <f t="shared" si="1"/>
        <v>0.20760591316421392</v>
      </c>
      <c r="F71">
        <f t="shared" si="2"/>
        <v>0.21434711785664021</v>
      </c>
      <c r="G71">
        <f t="shared" si="3"/>
        <v>0.21785217703255058</v>
      </c>
    </row>
    <row r="72" spans="2:7" x14ac:dyDescent="0.35">
      <c r="B72" s="3">
        <f t="shared" si="5"/>
        <v>1.2</v>
      </c>
      <c r="C72">
        <f t="shared" si="1"/>
        <v>0.13045487138679945</v>
      </c>
      <c r="D72">
        <f t="shared" si="1"/>
        <v>0.17765861346493544</v>
      </c>
      <c r="E72">
        <f t="shared" si="1"/>
        <v>0.18566389362670316</v>
      </c>
      <c r="F72">
        <f t="shared" si="2"/>
        <v>0.19128976490598656</v>
      </c>
      <c r="G72">
        <f t="shared" si="3"/>
        <v>0.19418605498321295</v>
      </c>
    </row>
    <row r="73" spans="2:7" x14ac:dyDescent="0.35">
      <c r="B73" s="3">
        <f t="shared" si="5"/>
        <v>1.3</v>
      </c>
      <c r="C73">
        <f t="shared" si="1"/>
        <v>0.11833081270772887</v>
      </c>
      <c r="D73">
        <f t="shared" si="1"/>
        <v>0.15847673572898241</v>
      </c>
      <c r="E73">
        <f t="shared" si="1"/>
        <v>0.16485069296801924</v>
      </c>
      <c r="F73">
        <f t="shared" si="2"/>
        <v>0.16919064854071267</v>
      </c>
      <c r="G73">
        <f t="shared" si="3"/>
        <v>0.17136859204780736</v>
      </c>
    </row>
    <row r="74" spans="2:7" x14ac:dyDescent="0.35">
      <c r="B74" s="3">
        <f t="shared" si="5"/>
        <v>1.4000000000000001</v>
      </c>
      <c r="C74">
        <f t="shared" si="1"/>
        <v>0.10753712371074009</v>
      </c>
      <c r="D74">
        <f t="shared" si="1"/>
        <v>0.14073954789491452</v>
      </c>
      <c r="E74">
        <f t="shared" si="1"/>
        <v>0.14539487566000608</v>
      </c>
      <c r="F74">
        <f t="shared" si="2"/>
        <v>0.14834267891674133</v>
      </c>
      <c r="G74">
        <f t="shared" si="3"/>
        <v>0.14972746563574482</v>
      </c>
    </row>
    <row r="75" spans="2:7" x14ac:dyDescent="0.35">
      <c r="B75" s="3">
        <f t="shared" si="5"/>
        <v>1.5000000000000002</v>
      </c>
      <c r="C75">
        <f t="shared" si="1"/>
        <v>9.7941503441166339E-2</v>
      </c>
      <c r="D75">
        <f t="shared" si="1"/>
        <v>0.12451734464635508</v>
      </c>
      <c r="E75">
        <f t="shared" si="1"/>
        <v>0.12744479428709157</v>
      </c>
      <c r="F75">
        <f t="shared" si="2"/>
        <v>0.12896160173967164</v>
      </c>
      <c r="G75">
        <f t="shared" si="3"/>
        <v>0.12951759566589166</v>
      </c>
    </row>
    <row r="76" spans="2:7" x14ac:dyDescent="0.35">
      <c r="B76" s="3">
        <f t="shared" si="5"/>
        <v>1.6000000000000003</v>
      </c>
      <c r="C76">
        <f t="shared" si="1"/>
        <v>8.9412889377469273E-2</v>
      </c>
      <c r="D76">
        <f t="shared" si="1"/>
        <v>0.10981925265599091</v>
      </c>
      <c r="E76">
        <f t="shared" si="1"/>
        <v>0.11107787729698315</v>
      </c>
      <c r="F76">
        <f t="shared" si="2"/>
        <v>0.11118928083310881</v>
      </c>
      <c r="G76">
        <f t="shared" si="3"/>
        <v>0.11092083467945553</v>
      </c>
    </row>
    <row r="77" spans="2:7" x14ac:dyDescent="0.35">
      <c r="B77" s="3">
        <f>B76+0.1</f>
        <v>1.7000000000000004</v>
      </c>
      <c r="C77">
        <f t="shared" si="1"/>
        <v>8.18277342374783E-2</v>
      </c>
      <c r="D77">
        <f t="shared" si="1"/>
        <v>9.6607948713911748E-2</v>
      </c>
      <c r="E77">
        <f t="shared" si="1"/>
        <v>9.6311809633229176E-2</v>
      </c>
      <c r="F77">
        <f t="shared" si="2"/>
        <v>9.5100110953271422E-2</v>
      </c>
      <c r="G77">
        <f t="shared" si="3"/>
        <v>9.4049077376886864E-2</v>
      </c>
    </row>
    <row r="78" spans="2:7" x14ac:dyDescent="0.35">
      <c r="B78" s="3">
        <f>B77+0.1</f>
        <v>1.8000000000000005</v>
      </c>
      <c r="C78">
        <f t="shared" si="1"/>
        <v>7.5073086364101538E-2</v>
      </c>
      <c r="D78">
        <f t="shared" si="1"/>
        <v>8.4812962896903682E-2</v>
      </c>
      <c r="E78">
        <f t="shared" si="1"/>
        <v>8.3116389653879449E-2</v>
      </c>
      <c r="F78">
        <f t="shared" si="2"/>
        <v>8.070962479849049E-2</v>
      </c>
      <c r="G78">
        <f t="shared" si="3"/>
        <v>7.8950158300894094E-2</v>
      </c>
    </row>
    <row r="79" spans="2:7" x14ac:dyDescent="0.35">
      <c r="B79" s="3">
        <f>B78+0.1</f>
        <v>1.9000000000000006</v>
      </c>
      <c r="C79">
        <f t="shared" si="1"/>
        <v>6.9047697653750656E-2</v>
      </c>
      <c r="D79">
        <f t="shared" si="1"/>
        <v>7.434203003319613E-2</v>
      </c>
      <c r="E79">
        <f t="shared" si="1"/>
        <v>7.1425107032802387E-2</v>
      </c>
      <c r="F79">
        <f t="shared" si="2"/>
        <v>6.7984376569213134E-2</v>
      </c>
      <c r="G79">
        <f t="shared" si="3"/>
        <v>6.5615814774676526E-2</v>
      </c>
    </row>
    <row r="80" spans="2:7" x14ac:dyDescent="0.35">
      <c r="B80" s="3">
        <f t="shared" ref="B80:B87" si="6">B79+0.1</f>
        <v>2.0000000000000004</v>
      </c>
      <c r="C80">
        <f t="shared" si="1"/>
        <v>6.3661977236758122E-2</v>
      </c>
      <c r="D80">
        <f t="shared" si="1"/>
        <v>6.5090310326216427E-2</v>
      </c>
      <c r="E80">
        <f t="shared" si="1"/>
        <v>6.1145766321218126E-2</v>
      </c>
      <c r="F80">
        <f t="shared" si="2"/>
        <v>5.6852275047197899E-2</v>
      </c>
      <c r="G80">
        <f t="shared" si="3"/>
        <v>5.3990966513188007E-2</v>
      </c>
    </row>
    <row r="81" spans="2:7" x14ac:dyDescent="0.35">
      <c r="B81" s="3">
        <f t="shared" si="6"/>
        <v>2.1000000000000005</v>
      </c>
      <c r="C81">
        <f t="shared" si="1"/>
        <v>5.8837317224360551E-2</v>
      </c>
      <c r="D81">
        <f t="shared" si="1"/>
        <v>5.6947544172170517E-2</v>
      </c>
      <c r="E81">
        <f t="shared" si="1"/>
        <v>5.2169742604354911E-2</v>
      </c>
      <c r="F81">
        <f t="shared" si="2"/>
        <v>4.7212678193653178E-2</v>
      </c>
      <c r="G81">
        <f t="shared" si="3"/>
        <v>4.3983595980427156E-2</v>
      </c>
    </row>
    <row r="82" spans="2:7" x14ac:dyDescent="0.35">
      <c r="B82" s="3">
        <f t="shared" si="6"/>
        <v>2.2000000000000006</v>
      </c>
      <c r="C82">
        <f t="shared" si="1"/>
        <v>5.4505117497224413E-2</v>
      </c>
      <c r="D82">
        <f t="shared" si="1"/>
        <v>4.9803352151145064E-2</v>
      </c>
      <c r="E82">
        <f t="shared" si="1"/>
        <v>4.4379676614245626E-2</v>
      </c>
      <c r="F82">
        <f t="shared" si="2"/>
        <v>3.8945725132978684E-2</v>
      </c>
      <c r="G82">
        <f t="shared" si="3"/>
        <v>3.547459284623139E-2</v>
      </c>
    </row>
    <row r="83" spans="2:7" x14ac:dyDescent="0.35">
      <c r="B83" s="3">
        <f t="shared" si="6"/>
        <v>2.3000000000000007</v>
      </c>
      <c r="C83">
        <f t="shared" si="1"/>
        <v>5.0605705275642371E-2</v>
      </c>
      <c r="D83">
        <f t="shared" si="1"/>
        <v>4.355096135043994E-2</v>
      </c>
      <c r="E83">
        <f t="shared" si="1"/>
        <v>3.7655586709753316E-2</v>
      </c>
      <c r="F83">
        <f t="shared" si="2"/>
        <v>3.1920549432000067E-2</v>
      </c>
      <c r="G83">
        <f t="shared" si="3"/>
        <v>2.832703774160112E-2</v>
      </c>
    </row>
    <row r="84" spans="2:7" x14ac:dyDescent="0.35">
      <c r="B84" s="3">
        <f t="shared" si="6"/>
        <v>2.4000000000000008</v>
      </c>
      <c r="C84">
        <f t="shared" ref="C84:F100" si="7">C$17/(1+$B84^2/C$11)^C$12</f>
        <v>4.7087261269791493E-2</v>
      </c>
      <c r="D84">
        <f t="shared" si="7"/>
        <v>3.8089656526431905E-2</v>
      </c>
      <c r="E84">
        <f t="shared" si="7"/>
        <v>3.1879493750030491E-2</v>
      </c>
      <c r="F84">
        <f t="shared" si="7"/>
        <v>2.6002173732796788E-2</v>
      </c>
      <c r="G84">
        <f t="shared" si="3"/>
        <v>2.2394530294842851E-2</v>
      </c>
    </row>
    <row r="85" spans="2:7" x14ac:dyDescent="0.35">
      <c r="B85" s="3">
        <f t="shared" si="6"/>
        <v>2.5000000000000009</v>
      </c>
      <c r="C85">
        <f t="shared" si="7"/>
        <v>4.3904811887419376E-2</v>
      </c>
      <c r="D85">
        <f t="shared" si="7"/>
        <v>3.332623888702279E-2</v>
      </c>
      <c r="E85">
        <f t="shared" si="7"/>
        <v>2.6938727628244407E-2</v>
      </c>
      <c r="F85">
        <f t="shared" si="7"/>
        <v>2.1057019220621555E-2</v>
      </c>
      <c r="G85">
        <f t="shared" ref="G85:G99" si="8">NORMDIST(B85,0,1,FALSE)</f>
        <v>1.7528300493568502E-2</v>
      </c>
    </row>
    <row r="86" spans="2:7" x14ac:dyDescent="0.35">
      <c r="B86" s="3">
        <f t="shared" si="6"/>
        <v>2.600000000000001</v>
      </c>
      <c r="C86">
        <f t="shared" si="7"/>
        <v>4.1019315229869908E-2</v>
      </c>
      <c r="D86">
        <f t="shared" si="7"/>
        <v>2.9175741685939248E-2</v>
      </c>
      <c r="E86">
        <f t="shared" si="7"/>
        <v>2.2728119798464907E-2</v>
      </c>
      <c r="F86">
        <f t="shared" si="7"/>
        <v>1.6957068343387522E-2</v>
      </c>
      <c r="G86">
        <f t="shared" si="8"/>
        <v>1.3582969233685583E-2</v>
      </c>
    </row>
    <row r="87" spans="2:7" x14ac:dyDescent="0.35">
      <c r="B87" s="3">
        <f t="shared" si="6"/>
        <v>2.7000000000000011</v>
      </c>
      <c r="C87">
        <f t="shared" si="7"/>
        <v>3.8396849961856508E-2</v>
      </c>
      <c r="D87">
        <f t="shared" si="7"/>
        <v>2.5561611020544526E-2</v>
      </c>
      <c r="E87">
        <f t="shared" si="7"/>
        <v>1.9151294092490952E-2</v>
      </c>
      <c r="F87">
        <f t="shared" si="7"/>
        <v>1.3582794199685897E-2</v>
      </c>
      <c r="G87">
        <f t="shared" si="8"/>
        <v>1.0420934814422567E-2</v>
      </c>
    </row>
    <row r="88" spans="2:7" x14ac:dyDescent="0.35">
      <c r="B88" s="3">
        <f>B87+0.1</f>
        <v>2.8000000000000012</v>
      </c>
      <c r="C88">
        <f t="shared" si="7"/>
        <v>3.600790567689937E-2</v>
      </c>
      <c r="D88">
        <f t="shared" si="7"/>
        <v>2.2415519021677217E-2</v>
      </c>
      <c r="E88">
        <f t="shared" si="7"/>
        <v>1.6121257439422099E-2</v>
      </c>
      <c r="F88">
        <f t="shared" si="7"/>
        <v>1.0825016893845291E-2</v>
      </c>
      <c r="G88">
        <f t="shared" si="8"/>
        <v>7.9154515829799391E-3</v>
      </c>
    </row>
    <row r="89" spans="2:7" x14ac:dyDescent="0.35">
      <c r="B89" s="3">
        <f>B88+0.1</f>
        <v>2.9000000000000012</v>
      </c>
      <c r="C89">
        <f t="shared" si="7"/>
        <v>3.3826767926013863E-2</v>
      </c>
      <c r="D89">
        <f t="shared" si="7"/>
        <v>1.9676938890598485E-2</v>
      </c>
      <c r="E89">
        <f t="shared" si="7"/>
        <v>1.3560470295244894E-2</v>
      </c>
      <c r="F89">
        <f t="shared" si="7"/>
        <v>8.5858698631406695E-3</v>
      </c>
      <c r="G89">
        <f t="shared" si="8"/>
        <v>5.9525324197758321E-3</v>
      </c>
    </row>
    <row r="90" spans="2:7" x14ac:dyDescent="0.35">
      <c r="B90" s="3">
        <f>B89+0.1</f>
        <v>3.0000000000000013</v>
      </c>
      <c r="C90">
        <f t="shared" si="7"/>
        <v>3.1830988618379047E-2</v>
      </c>
      <c r="D90">
        <f t="shared" si="7"/>
        <v>1.7292578800222929E-2</v>
      </c>
      <c r="E90">
        <f t="shared" si="7"/>
        <v>1.1400549464542491E-2</v>
      </c>
      <c r="F90">
        <f t="shared" si="7"/>
        <v>6.7790627460930656E-3</v>
      </c>
      <c r="G90">
        <f t="shared" si="8"/>
        <v>4.431848411937991E-3</v>
      </c>
    </row>
    <row r="91" spans="2:7" x14ac:dyDescent="0.35">
      <c r="B91" s="3">
        <f t="shared" ref="B91:B99" si="9">B90+0.1</f>
        <v>3.1000000000000014</v>
      </c>
      <c r="C91">
        <f t="shared" si="7"/>
        <v>3.0000931779810596E-2</v>
      </c>
      <c r="D91">
        <f t="shared" si="7"/>
        <v>1.5215745044952798E-2</v>
      </c>
      <c r="E91">
        <f t="shared" si="7"/>
        <v>9.5817276708977071E-3</v>
      </c>
      <c r="F91">
        <f t="shared" si="7"/>
        <v>5.3296170578657799E-3</v>
      </c>
      <c r="G91">
        <f t="shared" si="8"/>
        <v>3.2668190561999074E-3</v>
      </c>
    </row>
    <row r="92" spans="2:7" x14ac:dyDescent="0.35">
      <c r="B92" s="3">
        <f t="shared" si="9"/>
        <v>3.2000000000000015</v>
      </c>
      <c r="C92">
        <f t="shared" si="7"/>
        <v>2.8319384891796303E-2</v>
      </c>
      <c r="D92">
        <f t="shared" si="7"/>
        <v>1.3405683736328861E-2</v>
      </c>
      <c r="E92">
        <f t="shared" si="7"/>
        <v>8.0521673723421387E-3</v>
      </c>
      <c r="F92">
        <f t="shared" si="7"/>
        <v>4.1732316830004924E-3</v>
      </c>
      <c r="G92">
        <f t="shared" si="8"/>
        <v>2.3840882014648317E-3</v>
      </c>
    </row>
    <row r="93" spans="2:7" x14ac:dyDescent="0.35">
      <c r="B93" s="3">
        <f t="shared" si="9"/>
        <v>3.3000000000000016</v>
      </c>
      <c r="C93">
        <f t="shared" si="7"/>
        <v>2.6771226760621564E-2</v>
      </c>
      <c r="D93">
        <f t="shared" si="7"/>
        <v>1.1826934151171141E-2</v>
      </c>
      <c r="E93">
        <f t="shared" si="7"/>
        <v>6.7672024406869131E-3</v>
      </c>
      <c r="F93">
        <f t="shared" si="7"/>
        <v>3.2554111678475542E-3</v>
      </c>
      <c r="G93">
        <f t="shared" si="8"/>
        <v>1.7225689390536704E-3</v>
      </c>
    </row>
    <row r="94" spans="2:7" x14ac:dyDescent="0.35">
      <c r="B94" s="3">
        <f t="shared" si="9"/>
        <v>3.4000000000000017</v>
      </c>
      <c r="C94">
        <f t="shared" si="7"/>
        <v>2.5343143804441911E-2</v>
      </c>
      <c r="D94">
        <f t="shared" si="7"/>
        <v>1.0448714749395191E-2</v>
      </c>
      <c r="E94">
        <f t="shared" si="7"/>
        <v>5.6885611066299115E-3</v>
      </c>
      <c r="F94">
        <f t="shared" si="7"/>
        <v>2.530464272410651E-3</v>
      </c>
      <c r="G94">
        <f t="shared" si="8"/>
        <v>1.2322191684730121E-3</v>
      </c>
    </row>
    <row r="95" spans="2:7" x14ac:dyDescent="0.35">
      <c r="B95" s="3">
        <f t="shared" si="9"/>
        <v>3.5000000000000018</v>
      </c>
      <c r="C95">
        <f t="shared" si="7"/>
        <v>2.4023387636512482E-2</v>
      </c>
      <c r="D95">
        <f t="shared" si="7"/>
        <v>9.2443540925209022E-3</v>
      </c>
      <c r="E95">
        <f t="shared" si="7"/>
        <v>4.7836071267013062E-3</v>
      </c>
      <c r="F95">
        <f t="shared" si="7"/>
        <v>1.9604555808020829E-3</v>
      </c>
      <c r="G95">
        <f t="shared" si="8"/>
        <v>8.7268269504575473E-4</v>
      </c>
    </row>
    <row r="96" spans="2:7" x14ac:dyDescent="0.35">
      <c r="B96" s="3">
        <f t="shared" si="9"/>
        <v>3.6000000000000019</v>
      </c>
      <c r="C96">
        <f t="shared" si="7"/>
        <v>2.2801567778208482E-2</v>
      </c>
      <c r="D96">
        <f t="shared" si="7"/>
        <v>8.1907726871290384E-3</v>
      </c>
      <c r="E96">
        <f t="shared" si="7"/>
        <v>4.0246232150294593E-3</v>
      </c>
      <c r="F96">
        <f t="shared" si="7"/>
        <v>1.5141706922918016E-3</v>
      </c>
      <c r="G96">
        <f t="shared" si="8"/>
        <v>6.119019301137681E-4</v>
      </c>
    </row>
    <row r="97" spans="2:7" x14ac:dyDescent="0.35">
      <c r="B97" s="3">
        <f t="shared" si="9"/>
        <v>3.700000000000002</v>
      </c>
      <c r="C97">
        <f t="shared" si="7"/>
        <v>2.1668474212647407E-2</v>
      </c>
      <c r="D97">
        <f t="shared" si="7"/>
        <v>7.2680175325693791E-3</v>
      </c>
      <c r="E97">
        <f t="shared" si="7"/>
        <v>3.3881509779623872E-3</v>
      </c>
      <c r="F97">
        <f t="shared" si="7"/>
        <v>1.1661364480637553E-3</v>
      </c>
      <c r="G97">
        <f t="shared" si="8"/>
        <v>4.2478027055074878E-4</v>
      </c>
    </row>
    <row r="98" spans="2:7" x14ac:dyDescent="0.35">
      <c r="B98" s="3">
        <f t="shared" si="9"/>
        <v>3.800000000000002</v>
      </c>
      <c r="C98">
        <f t="shared" si="7"/>
        <v>2.0615925270970878E-2</v>
      </c>
      <c r="D98">
        <f t="shared" si="7"/>
        <v>6.458848364369823E-3</v>
      </c>
      <c r="E98">
        <f t="shared" si="7"/>
        <v>2.8543943946095934E-3</v>
      </c>
      <c r="F98">
        <f t="shared" si="7"/>
        <v>8.9572208725848174E-4</v>
      </c>
      <c r="G98">
        <f t="shared" si="8"/>
        <v>2.9194692579145794E-4</v>
      </c>
    </row>
    <row r="99" spans="2:7" x14ac:dyDescent="0.35">
      <c r="B99" s="3">
        <f t="shared" si="9"/>
        <v>3.9000000000000021</v>
      </c>
      <c r="C99">
        <f t="shared" si="7"/>
        <v>1.963663702552686E-2</v>
      </c>
      <c r="D99">
        <f t="shared" si="7"/>
        <v>5.7483728547693836E-3</v>
      </c>
      <c r="E99">
        <f t="shared" si="7"/>
        <v>2.4066888019954806E-3</v>
      </c>
      <c r="F99">
        <f t="shared" si="7"/>
        <v>6.8633509016922348E-4</v>
      </c>
      <c r="G99">
        <f t="shared" si="8"/>
        <v>1.9865547139277093E-4</v>
      </c>
    </row>
    <row r="100" spans="2:7" x14ac:dyDescent="0.35">
      <c r="B100" s="3">
        <f>B99+0.1</f>
        <v>4.0000000000000018</v>
      </c>
      <c r="C100">
        <f t="shared" si="7"/>
        <v>1.8724110951987671E-2</v>
      </c>
      <c r="D100">
        <f t="shared" si="7"/>
        <v>5.1237270519179038E-3</v>
      </c>
      <c r="E100">
        <f t="shared" si="7"/>
        <v>2.0310339110412097E-3</v>
      </c>
      <c r="F100">
        <f t="shared" si="7"/>
        <v>5.2471644019740516E-4</v>
      </c>
      <c r="G100">
        <f>NORMDIST(B100,0,1,FALSE)</f>
        <v>1.3383022576488442E-4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F30F-E7D9-4072-8B21-D92C53C94F2C}">
  <sheetPr codeName="Sheet353"/>
  <dimension ref="A1:I10"/>
  <sheetViews>
    <sheetView zoomScaleNormal="100" workbookViewId="0">
      <selection activeCell="H12" sqref="H12"/>
    </sheetView>
  </sheetViews>
  <sheetFormatPr defaultRowHeight="14.5" x14ac:dyDescent="0.35"/>
  <cols>
    <col min="1" max="1" width="18.7265625" customWidth="1"/>
  </cols>
  <sheetData>
    <row r="1" spans="1:9" x14ac:dyDescent="0.35">
      <c r="A1" s="1" t="s">
        <v>11</v>
      </c>
    </row>
    <row r="3" spans="1:9" x14ac:dyDescent="0.35">
      <c r="A3" t="s">
        <v>9</v>
      </c>
      <c r="B3" s="4">
        <f>G7</f>
        <v>2.1318467863266499</v>
      </c>
      <c r="C3" s="5">
        <f>-B3</f>
        <v>-2.1318467863266499</v>
      </c>
      <c r="E3" s="6" t="s">
        <v>12</v>
      </c>
      <c r="F3" s="4">
        <v>0.05</v>
      </c>
      <c r="G3" s="7">
        <v>0.1</v>
      </c>
      <c r="H3" s="7">
        <v>0.9</v>
      </c>
      <c r="I3" s="5">
        <v>0.95</v>
      </c>
    </row>
    <row r="4" spans="1:9" x14ac:dyDescent="0.35">
      <c r="A4" t="s">
        <v>13</v>
      </c>
      <c r="B4" s="8">
        <v>4</v>
      </c>
      <c r="C4" s="9">
        <v>4</v>
      </c>
      <c r="E4" t="s">
        <v>13</v>
      </c>
      <c r="F4" s="10">
        <v>4</v>
      </c>
      <c r="G4">
        <v>4</v>
      </c>
      <c r="H4">
        <v>4</v>
      </c>
      <c r="I4" s="11">
        <v>4</v>
      </c>
    </row>
    <row r="5" spans="1:9" x14ac:dyDescent="0.35">
      <c r="A5" t="s">
        <v>14</v>
      </c>
      <c r="B5" s="4">
        <f>_xlfn.T.DIST(B3,B4,FALSE)</f>
        <v>5.6225096733005922E-2</v>
      </c>
      <c r="C5" s="5">
        <f>_xlfn.T.DIST(C3,C4,FALSE)</f>
        <v>5.6225096733005922E-2</v>
      </c>
      <c r="E5" t="s">
        <v>15</v>
      </c>
      <c r="F5" s="4">
        <f>_xlfn.T.INV(F3,F4)</f>
        <v>-2.1318467863266499</v>
      </c>
      <c r="G5" s="7">
        <f>_xlfn.T.INV(G3,G4)</f>
        <v>-1.5332062740589443</v>
      </c>
      <c r="H5" s="7">
        <f>_xlfn.T.INV(H3,H4)</f>
        <v>1.5332062740589445</v>
      </c>
      <c r="I5" s="5">
        <f>_xlfn.T.INV(I3,I4)</f>
        <v>2.131846786326649</v>
      </c>
    </row>
    <row r="6" spans="1:9" x14ac:dyDescent="0.35">
      <c r="A6" t="s">
        <v>16</v>
      </c>
      <c r="B6" s="10">
        <f>_xlfn.T.DIST(B3,B4,TRUE)</f>
        <v>0.95</v>
      </c>
      <c r="C6" s="11">
        <f>_xlfn.T.DIST(C3,C4,TRUE)</f>
        <v>0.05</v>
      </c>
      <c r="E6" t="s">
        <v>17</v>
      </c>
      <c r="F6" s="8">
        <f>_xlfn.T.INV.2T(F3,F4)</f>
        <v>2.7764451051977934</v>
      </c>
      <c r="G6" s="12">
        <f>_xlfn.T.INV.2T(G3,G4)</f>
        <v>2.1318467863266499</v>
      </c>
      <c r="H6" s="12">
        <f>_xlfn.T.INV.2T(H3,H4)</f>
        <v>0.13383036711194346</v>
      </c>
      <c r="I6" s="9">
        <f>_xlfn.T.INV.2T(I3,I4)</f>
        <v>6.6728494700757035E-2</v>
      </c>
    </row>
    <row r="7" spans="1:9" x14ac:dyDescent="0.35">
      <c r="A7" t="s">
        <v>18</v>
      </c>
      <c r="B7" s="10">
        <f>_xlfn.T.DIST.RT(B3,B4)</f>
        <v>0.05</v>
      </c>
      <c r="C7" s="11">
        <f>_xlfn.T.DIST.RT(C3,C4)</f>
        <v>0.95</v>
      </c>
      <c r="E7" t="s">
        <v>19</v>
      </c>
      <c r="F7" s="8">
        <f>TINV(F3,F4)</f>
        <v>2.7764451051977934</v>
      </c>
      <c r="G7" s="12">
        <f>TINV(G3,G4)</f>
        <v>2.1318467863266499</v>
      </c>
      <c r="H7" s="12">
        <f>TINV(H3,H4)</f>
        <v>0.13383036711194346</v>
      </c>
      <c r="I7" s="9">
        <f>TINV(I3,I4)</f>
        <v>6.6728494700757035E-2</v>
      </c>
    </row>
    <row r="8" spans="1:9" x14ac:dyDescent="0.35">
      <c r="A8" t="s">
        <v>20</v>
      </c>
      <c r="B8" s="8">
        <f>_xlfn.T.DIST.2T(B3,B4)</f>
        <v>0.1</v>
      </c>
      <c r="C8" s="9" t="e">
        <f>_xlfn.T.DIST.2T(C3,C4)</f>
        <v>#NUM!</v>
      </c>
    </row>
    <row r="9" spans="1:9" x14ac:dyDescent="0.35">
      <c r="A9" t="s">
        <v>21</v>
      </c>
      <c r="B9" s="4">
        <f>TDIST(B3,B4,1)</f>
        <v>0.05</v>
      </c>
      <c r="C9" s="5" t="e">
        <f>TDIST(C3,C4,1)</f>
        <v>#NUM!</v>
      </c>
    </row>
    <row r="10" spans="1:9" x14ac:dyDescent="0.35">
      <c r="A10" t="s">
        <v>22</v>
      </c>
      <c r="B10" s="8">
        <f>TDIST(B3,B4,2)</f>
        <v>0.1</v>
      </c>
      <c r="C10" s="9" t="e">
        <f>TDIST(C3,C4,2)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T Dist</vt:lpstr>
      <vt:lpstr>Functions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2022-06-13T09:52:46Z</dcterms:created>
  <dcterms:modified xsi:type="dcterms:W3CDTF">2022-06-14T16:41:33Z</dcterms:modified>
</cp:coreProperties>
</file>